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2024\"/>
    </mc:Choice>
  </mc:AlternateContent>
  <xr:revisionPtr revIDLastSave="0" documentId="8_{7EE19168-52B6-4FAF-BC86-2382C4AEA281}" xr6:coauthVersionLast="47" xr6:coauthVersionMax="47" xr10:uidLastSave="{00000000-0000-0000-0000-000000000000}"/>
  <workbookProtection workbookAlgorithmName="SHA-512" workbookHashValue="iTadGqHFm6enPHlkYNL3ts5oqfA21PVdRO36FoefiFZKPGQSctMW/5QzqZNiNf2glGxnarfNPYa2WW2U7IQnmA==" workbookSaltValue="R90DKkFK8klYXu8duNNO2g==" workbookSpinCount="100000" lockStructure="1"/>
  <bookViews>
    <workbookView showSheetTabs="0" xWindow="-108" yWindow="-108" windowWidth="23256" windowHeight="12576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<sst xmlns="http://schemas.openxmlformats.org/spreadsheetml/2006/main" count="534" uniqueCount="89">
  <si>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</si>
  <si>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</si>
  <si>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</si>
  <si>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</si>
  <si>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</si>
  <si>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</si>
  <si>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</si>
  <si>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</si>
  <si>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</si>
  <si>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</si>
  <si>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</si>
  <si>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</si>
  <si>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</si>
  <si>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</si>
  <si>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</si>
  <si>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</si>
  <si>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</si>
  <si>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</si>
  <si>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</si>
  <si>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</si>
  <si>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</si>
  <si>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</si>
  <si>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</si>
  <si>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</si>
  <si>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</si>
  <si>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</si>
  <si>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</si>
  <si>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</si>
  <si>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</si>
  <si>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</si>
  <si>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</si>
  <si>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</si>
  <si>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</si>
  <si>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</si>
  <si>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</si>
  <si>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</si>
  <si>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 xml:space="preserve">• La actividad promocional de leche líquida se reduce durante el segundo mes del año de 2024 y pasa de un 2,3 % a un 2,0 %.
Esta variación en la promoción del sector se debe a una menor actividad promocional por parte de las marcas de distribuidor, que pasan de destinar un 1,2 % a un 0,7 %. Por su parte, las marcas de fabricante aumentan el volumen de litros destinados a la promoción, con una concentración del 5,8 % de febrero de 2023, al actual 6,8 %. Sin embargo, el aumento no es lo suficiente impactante para hacer crecer la actividad promocional de leche líquida a nivel total. 
Si tenemos en cuenta las diferentes plataformas de distribución, existen diferentes movimientos del mercado, por ejemplo, el supermercado y el discount, modifican ligeramente a la baja el peso de los litros destinados a promoción y pasan de un 1,7 % a un 1,6 % y de un 4,5 % a un 2,7 % respectivamente. El  hipermercado, por contra, aumenta ligeramente el peso de sus compras en promoción, pasando de un 2,1 % a un 3,1 %. Nuevamente el aumento no es suficiente como para hacer crecer la actividad promocional del sector.
•  Crece ligeramente la actividad promocional de derivados lácteos durante febrero de 2024 de un 3,6 % a un 3,9 %. Este movimiento es consecuencia de una mayor actividad promocional realizada por parte de las marcas de distribuidor, que pasan de destinar un 2,2 % a un 2,6 %. Si bien, las marcas de fabricante reducen la proporción de litros que destinan a la promoción, de un 9,2 % a un 8,9 %. Tal como se ve, el peso destinado a la promociones es diferente entre los dos tipos de segmentos (mdd y mdf).
En cuanto a las plataformas de distribución, nuevamente existe una realidad paralela, pues aumenta el peso en promoción en canales como hipermercado y el discount que aumentan la promoción de un 6,9 % a un 8,8 % y de un 5,7 % a un 6,5 % respectivamente, mientras que el supermercado reducen ligeramente su proporción de litros en promoción (2,2 % vs 1,9 %). 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</si>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</sst>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0.94157463484146775</c:v>
                </c:pt>
                <c:pt idx="1">
                  <c:v>0.94483426082748601</c:v>
                </c:pt>
                <c:pt idx="2">
                  <c:v>0.95113732097725356</c:v>
                </c:pt>
                <c:pt idx="3">
                  <c:v>0.94868405239754838</c:v>
                </c:pt>
                <c:pt idx="4">
                  <c:v>0.9323099238486644</c:v>
                </c:pt>
                <c:pt idx="5">
                  <c:v>0.95633500357909806</c:v>
                </c:pt>
                <c:pt idx="6">
                  <c:v>0.94695642014254</c:v>
                </c:pt>
                <c:pt idx="7">
                  <c:v>0.94696424286057113</c:v>
                </c:pt>
                <c:pt idx="8">
                  <c:v>0.95050095419847325</c:v>
                </c:pt>
                <c:pt idx="9">
                  <c:v>0.94847691575440263</c:v>
                </c:pt>
                <c:pt idx="10">
                  <c:v>0.94378032903302167</c:v>
                </c:pt>
                <c:pt idx="11">
                  <c:v>0.94836989455823528</c:v>
                </c:pt>
                <c:pt idx="12">
                  <c:v>0.93227526047976739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5.8425365158532236E-2</c:v>
                </c:pt>
                <c:pt idx="1">
                  <c:v>5.5165739172513911E-2</c:v>
                </c:pt>
                <c:pt idx="2">
                  <c:v>4.8862679022746415E-2</c:v>
                </c:pt>
                <c:pt idx="3">
                  <c:v>5.1315947602451624E-2</c:v>
                </c:pt>
                <c:pt idx="4">
                  <c:v>6.7690076151335668E-2</c:v>
                </c:pt>
                <c:pt idx="5">
                  <c:v>4.3664996420901936E-2</c:v>
                </c:pt>
                <c:pt idx="6">
                  <c:v>5.3043579857459985E-2</c:v>
                </c:pt>
                <c:pt idx="7">
                  <c:v>5.3035757139428839E-2</c:v>
                </c:pt>
                <c:pt idx="8">
                  <c:v>4.9499045801526718E-2</c:v>
                </c:pt>
                <c:pt idx="9">
                  <c:v>5.1523084245597338E-2</c:v>
                </c:pt>
                <c:pt idx="10">
                  <c:v>5.6219670966978344E-2</c:v>
                </c:pt>
                <c:pt idx="11">
                  <c:v>5.1630105441764627E-2</c:v>
                </c:pt>
                <c:pt idx="12">
                  <c:v>6.7724739520232613E-2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0.97685734630904342</c:v>
                </c:pt>
                <c:pt idx="1">
                  <c:v>0.97934472934472938</c:v>
                </c:pt>
                <c:pt idx="2">
                  <c:v>0.97945124124005223</c:v>
                </c:pt>
                <c:pt idx="3">
                  <c:v>0.98126938678119791</c:v>
                </c:pt>
                <c:pt idx="4">
                  <c:v>0.97430406852248397</c:v>
                </c:pt>
                <c:pt idx="5">
                  <c:v>0.98017231205004118</c:v>
                </c:pt>
                <c:pt idx="6">
                  <c:v>0.96847429714151267</c:v>
                </c:pt>
                <c:pt idx="7">
                  <c:v>0.97503549455750116</c:v>
                </c:pt>
                <c:pt idx="8">
                  <c:v>0.98170443814919739</c:v>
                </c:pt>
                <c:pt idx="9">
                  <c:v>0.97776470588235298</c:v>
                </c:pt>
                <c:pt idx="10">
                  <c:v>0.98122886790253006</c:v>
                </c:pt>
                <c:pt idx="11">
                  <c:v>0.98041529023124119</c:v>
                </c:pt>
                <c:pt idx="12">
                  <c:v>0.97978962297600769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2.3142653690956562E-2</c:v>
                </c:pt>
                <c:pt idx="1">
                  <c:v>2.0655270655270657E-2</c:v>
                </c:pt>
                <c:pt idx="2">
                  <c:v>2.0548758759947737E-2</c:v>
                </c:pt>
                <c:pt idx="3">
                  <c:v>1.8730613218802199E-2</c:v>
                </c:pt>
                <c:pt idx="4">
                  <c:v>2.569593147751606E-2</c:v>
                </c:pt>
                <c:pt idx="5">
                  <c:v>1.9827687949958692E-2</c:v>
                </c:pt>
                <c:pt idx="6">
                  <c:v>3.1525702858487235E-2</c:v>
                </c:pt>
                <c:pt idx="7">
                  <c:v>2.4964505442498817E-2</c:v>
                </c:pt>
                <c:pt idx="8">
                  <c:v>1.8295561850802645E-2</c:v>
                </c:pt>
                <c:pt idx="9">
                  <c:v>2.2235294117647058E-2</c:v>
                </c:pt>
                <c:pt idx="10">
                  <c:v>1.8771132097469979E-2</c:v>
                </c:pt>
                <c:pt idx="11">
                  <c:v>1.958470976875885E-2</c:v>
                </c:pt>
                <c:pt idx="12">
                  <c:v>2.0210377023992435E-2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0.97928277198933855</c:v>
                </c:pt>
                <c:pt idx="1">
                  <c:v>0.97828173746100311</c:v>
                </c:pt>
                <c:pt idx="2">
                  <c:v>0.97073527618583089</c:v>
                </c:pt>
                <c:pt idx="3">
                  <c:v>0.96549607072691546</c:v>
                </c:pt>
                <c:pt idx="4">
                  <c:v>0.96319766024859865</c:v>
                </c:pt>
                <c:pt idx="5">
                  <c:v>0.96991129225605366</c:v>
                </c:pt>
                <c:pt idx="6">
                  <c:v>0.96253260611809344</c:v>
                </c:pt>
                <c:pt idx="7">
                  <c:v>0.96727272727272728</c:v>
                </c:pt>
                <c:pt idx="8">
                  <c:v>0.96625654769155811</c:v>
                </c:pt>
                <c:pt idx="9">
                  <c:v>0.97221885235957772</c:v>
                </c:pt>
                <c:pt idx="10">
                  <c:v>0.96789154477345696</c:v>
                </c:pt>
                <c:pt idx="11">
                  <c:v>0.9703836930455636</c:v>
                </c:pt>
                <c:pt idx="12">
                  <c:v>0.96891439502630328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2.07172280106615E-2</c:v>
                </c:pt>
                <c:pt idx="1">
                  <c:v>2.171826253899688E-2</c:v>
                </c:pt>
                <c:pt idx="2">
                  <c:v>2.9264723814169002E-2</c:v>
                </c:pt>
                <c:pt idx="3">
                  <c:v>3.4503929273084481E-2</c:v>
                </c:pt>
                <c:pt idx="4">
                  <c:v>3.680233975140141E-2</c:v>
                </c:pt>
                <c:pt idx="5">
                  <c:v>3.0088707743946293E-2</c:v>
                </c:pt>
                <c:pt idx="6">
                  <c:v>3.746739388190657E-2</c:v>
                </c:pt>
                <c:pt idx="7">
                  <c:v>3.272727272727273E-2</c:v>
                </c:pt>
                <c:pt idx="8">
                  <c:v>3.374345230844196E-2</c:v>
                </c:pt>
                <c:pt idx="9">
                  <c:v>2.7781147640422176E-2</c:v>
                </c:pt>
                <c:pt idx="10">
                  <c:v>3.2108455226542994E-2</c:v>
                </c:pt>
                <c:pt idx="11">
                  <c:v>2.9616306954436452E-2</c:v>
                </c:pt>
                <c:pt idx="12">
                  <c:v>3.1085604973696796E-2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0.90763532082686094</c:v>
                </c:pt>
                <c:pt idx="1">
                  <c:v>0.91219629540534042</c:v>
                </c:pt>
                <c:pt idx="2">
                  <c:v>0.90718017251852756</c:v>
                </c:pt>
                <c:pt idx="3">
                  <c:v>0.89875558777334785</c:v>
                </c:pt>
                <c:pt idx="4">
                  <c:v>0.90223564954682778</c:v>
                </c:pt>
                <c:pt idx="5">
                  <c:v>0.91415790110022976</c:v>
                </c:pt>
                <c:pt idx="6">
                  <c:v>0.91117444484028021</c:v>
                </c:pt>
                <c:pt idx="7">
                  <c:v>0.90528319847691585</c:v>
                </c:pt>
                <c:pt idx="8">
                  <c:v>0.91034565530484879</c:v>
                </c:pt>
                <c:pt idx="9">
                  <c:v>0.92365862441483615</c:v>
                </c:pt>
                <c:pt idx="10">
                  <c:v>0.92390011890606416</c:v>
                </c:pt>
                <c:pt idx="11">
                  <c:v>0.91424817866953312</c:v>
                </c:pt>
                <c:pt idx="12">
                  <c:v>0.91074833174451864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9.2364679173138967E-2</c:v>
                </c:pt>
                <c:pt idx="1">
                  <c:v>8.780370459465961E-2</c:v>
                </c:pt>
                <c:pt idx="2">
                  <c:v>9.2819827481472481E-2</c:v>
                </c:pt>
                <c:pt idx="3">
                  <c:v>0.10124441222665219</c:v>
                </c:pt>
                <c:pt idx="4">
                  <c:v>9.7764350453172208E-2</c:v>
                </c:pt>
                <c:pt idx="5">
                  <c:v>8.5842098899770278E-2</c:v>
                </c:pt>
                <c:pt idx="6">
                  <c:v>8.8825555159719752E-2</c:v>
                </c:pt>
                <c:pt idx="7">
                  <c:v>9.471680152308426E-2</c:v>
                </c:pt>
                <c:pt idx="8">
                  <c:v>8.9654344695151225E-2</c:v>
                </c:pt>
                <c:pt idx="9">
                  <c:v>7.6341375585163851E-2</c:v>
                </c:pt>
                <c:pt idx="10">
                  <c:v>7.6099881093935784E-2</c:v>
                </c:pt>
                <c:pt idx="11">
                  <c:v>8.5751821330466979E-2</c:v>
                </c:pt>
                <c:pt idx="12">
                  <c:v>8.9251668255481406E-2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0.9635666347075742</c:v>
                </c:pt>
                <c:pt idx="1">
                  <c:v>0.9622595863070037</c:v>
                </c:pt>
                <c:pt idx="2">
                  <c:v>0.96288183035170993</c:v>
                </c:pt>
                <c:pt idx="3">
                  <c:v>0.96008250424654207</c:v>
                </c:pt>
                <c:pt idx="4">
                  <c:v>0.96232586311326473</c:v>
                </c:pt>
                <c:pt idx="5">
                  <c:v>0.96264712947393705</c:v>
                </c:pt>
                <c:pt idx="6">
                  <c:v>0.96222592945662533</c:v>
                </c:pt>
                <c:pt idx="7">
                  <c:v>0.96283419254286062</c:v>
                </c:pt>
                <c:pt idx="8">
                  <c:v>0.9618842143113987</c:v>
                </c:pt>
                <c:pt idx="9">
                  <c:v>0.96814222646462234</c:v>
                </c:pt>
                <c:pt idx="10">
                  <c:v>0.96712393566698196</c:v>
                </c:pt>
                <c:pt idx="11">
                  <c:v>0.9582039646524958</c:v>
                </c:pt>
                <c:pt idx="12">
                  <c:v>0.96141019533111016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3.643336529242569E-2</c:v>
                </c:pt>
                <c:pt idx="1">
                  <c:v>3.7740413692996251E-2</c:v>
                </c:pt>
                <c:pt idx="2">
                  <c:v>3.7118169648290129E-2</c:v>
                </c:pt>
                <c:pt idx="3">
                  <c:v>3.9917495753457898E-2</c:v>
                </c:pt>
                <c:pt idx="4">
                  <c:v>3.7674136886735314E-2</c:v>
                </c:pt>
                <c:pt idx="5">
                  <c:v>3.7352870526062933E-2</c:v>
                </c:pt>
                <c:pt idx="6">
                  <c:v>3.7774070543374644E-2</c:v>
                </c:pt>
                <c:pt idx="7">
                  <c:v>3.7165807457139433E-2</c:v>
                </c:pt>
                <c:pt idx="8">
                  <c:v>3.8115785688601224E-2</c:v>
                </c:pt>
                <c:pt idx="9">
                  <c:v>3.1857773535377637E-2</c:v>
                </c:pt>
                <c:pt idx="10">
                  <c:v>3.2876064333017971E-2</c:v>
                </c:pt>
                <c:pt idx="11">
                  <c:v>4.179603534750418E-2</c:v>
                </c:pt>
                <c:pt idx="12">
                  <c:v>3.8589804668889956E-2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0.97841383422778772</c:v>
                </c:pt>
                <c:pt idx="1">
                  <c:v>0.97804583835946934</c:v>
                </c:pt>
                <c:pt idx="2">
                  <c:v>0.97790388794977057</c:v>
                </c:pt>
                <c:pt idx="3">
                  <c:v>0.97811366384522369</c:v>
                </c:pt>
                <c:pt idx="4">
                  <c:v>0.98088712585647309</c:v>
                </c:pt>
                <c:pt idx="5">
                  <c:v>0.98157674362962066</c:v>
                </c:pt>
                <c:pt idx="6">
                  <c:v>0.98106284767428109</c:v>
                </c:pt>
                <c:pt idx="7">
                  <c:v>0.98101492537313428</c:v>
                </c:pt>
                <c:pt idx="8">
                  <c:v>0.98305691444934973</c:v>
                </c:pt>
                <c:pt idx="9">
                  <c:v>0.98427710131221191</c:v>
                </c:pt>
                <c:pt idx="10">
                  <c:v>0.98451249560014087</c:v>
                </c:pt>
                <c:pt idx="11">
                  <c:v>0.98259531139000711</c:v>
                </c:pt>
                <c:pt idx="12">
                  <c:v>0.9814223168855758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2.1586165772212281E-2</c:v>
                </c:pt>
                <c:pt idx="1">
                  <c:v>2.1954161640530764E-2</c:v>
                </c:pt>
                <c:pt idx="2">
                  <c:v>2.2096112050229415E-2</c:v>
                </c:pt>
                <c:pt idx="3">
                  <c:v>2.1886336154776299E-2</c:v>
                </c:pt>
                <c:pt idx="4">
                  <c:v>1.9112874143526869E-2</c:v>
                </c:pt>
                <c:pt idx="5">
                  <c:v>1.8423256370379233E-2</c:v>
                </c:pt>
                <c:pt idx="6">
                  <c:v>1.8937152325719023E-2</c:v>
                </c:pt>
                <c:pt idx="7">
                  <c:v>1.8985074626865672E-2</c:v>
                </c:pt>
                <c:pt idx="8">
                  <c:v>1.6943085550650279E-2</c:v>
                </c:pt>
                <c:pt idx="9">
                  <c:v>1.5722898687788155E-2</c:v>
                </c:pt>
                <c:pt idx="10">
                  <c:v>1.5487504399859207E-2</c:v>
                </c:pt>
                <c:pt idx="11">
                  <c:v>1.7404688609992898E-2</c:v>
                </c:pt>
                <c:pt idx="12">
                  <c:v>1.8577683114424332E-2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0.97685734630904342</c:v>
                </c:pt>
                <c:pt idx="1">
                  <c:v>0.97934472934472938</c:v>
                </c:pt>
                <c:pt idx="2">
                  <c:v>0.97945124124005223</c:v>
                </c:pt>
                <c:pt idx="3">
                  <c:v>0.98126938678119791</c:v>
                </c:pt>
                <c:pt idx="4">
                  <c:v>0.97430406852248397</c:v>
                </c:pt>
                <c:pt idx="5">
                  <c:v>0.98017231205004118</c:v>
                </c:pt>
                <c:pt idx="6">
                  <c:v>0.96847429714151267</c:v>
                </c:pt>
                <c:pt idx="7">
                  <c:v>0.97503549455750116</c:v>
                </c:pt>
                <c:pt idx="8">
                  <c:v>0.98170443814919739</c:v>
                </c:pt>
                <c:pt idx="9">
                  <c:v>0.97776470588235298</c:v>
                </c:pt>
                <c:pt idx="10">
                  <c:v>0.98122886790253006</c:v>
                </c:pt>
                <c:pt idx="11">
                  <c:v>0.98041529023124119</c:v>
                </c:pt>
                <c:pt idx="12">
                  <c:v>0.97978962297600769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2.3142653690956562E-2</c:v>
                </c:pt>
                <c:pt idx="1">
                  <c:v>2.0655270655270657E-2</c:v>
                </c:pt>
                <c:pt idx="2">
                  <c:v>2.0548758759947737E-2</c:v>
                </c:pt>
                <c:pt idx="3">
                  <c:v>1.8730613218802199E-2</c:v>
                </c:pt>
                <c:pt idx="4">
                  <c:v>2.569593147751606E-2</c:v>
                </c:pt>
                <c:pt idx="5">
                  <c:v>1.9827687949958692E-2</c:v>
                </c:pt>
                <c:pt idx="6">
                  <c:v>3.1525702858487235E-2</c:v>
                </c:pt>
                <c:pt idx="7">
                  <c:v>2.4964505442498817E-2</c:v>
                </c:pt>
                <c:pt idx="8">
                  <c:v>1.8295561850802645E-2</c:v>
                </c:pt>
                <c:pt idx="9">
                  <c:v>2.2235294117647058E-2</c:v>
                </c:pt>
                <c:pt idx="10">
                  <c:v>1.8771132097469979E-2</c:v>
                </c:pt>
                <c:pt idx="11">
                  <c:v>1.958470976875885E-2</c:v>
                </c:pt>
                <c:pt idx="12">
                  <c:v>2.0210377023992435E-2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0.94157463484146775</c:v>
                </c:pt>
                <c:pt idx="1">
                  <c:v>0.94483426082748601</c:v>
                </c:pt>
                <c:pt idx="2">
                  <c:v>0.95113732097725356</c:v>
                </c:pt>
                <c:pt idx="3">
                  <c:v>0.94868405239754838</c:v>
                </c:pt>
                <c:pt idx="4">
                  <c:v>0.9323099238486644</c:v>
                </c:pt>
                <c:pt idx="5">
                  <c:v>0.95633500357909806</c:v>
                </c:pt>
                <c:pt idx="6">
                  <c:v>0.94695642014254</c:v>
                </c:pt>
                <c:pt idx="7">
                  <c:v>0.94696424286057113</c:v>
                </c:pt>
                <c:pt idx="8">
                  <c:v>0.95050095419847325</c:v>
                </c:pt>
                <c:pt idx="9">
                  <c:v>0.94847691575440263</c:v>
                </c:pt>
                <c:pt idx="10">
                  <c:v>0.94378032903302167</c:v>
                </c:pt>
                <c:pt idx="11">
                  <c:v>0.94836989455823528</c:v>
                </c:pt>
                <c:pt idx="12">
                  <c:v>0.93227526047976739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5.8425365158532236E-2</c:v>
                </c:pt>
                <c:pt idx="1">
                  <c:v>5.5165739172513911E-2</c:v>
                </c:pt>
                <c:pt idx="2">
                  <c:v>4.8862679022746415E-2</c:v>
                </c:pt>
                <c:pt idx="3">
                  <c:v>5.1315947602451624E-2</c:v>
                </c:pt>
                <c:pt idx="4">
                  <c:v>6.7690076151335668E-2</c:v>
                </c:pt>
                <c:pt idx="5">
                  <c:v>4.3664996420901936E-2</c:v>
                </c:pt>
                <c:pt idx="6">
                  <c:v>5.3043579857459985E-2</c:v>
                </c:pt>
                <c:pt idx="7">
                  <c:v>5.3035757139428839E-2</c:v>
                </c:pt>
                <c:pt idx="8">
                  <c:v>4.9499045801526718E-2</c:v>
                </c:pt>
                <c:pt idx="9">
                  <c:v>5.1523084245597338E-2</c:v>
                </c:pt>
                <c:pt idx="10">
                  <c:v>5.6219670966978344E-2</c:v>
                </c:pt>
                <c:pt idx="11">
                  <c:v>5.1630105441764627E-2</c:v>
                </c:pt>
                <c:pt idx="12">
                  <c:v>6.7724739520232613E-2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0.98756513500710563</c:v>
                </c:pt>
                <c:pt idx="1">
                  <c:v>0.98962508842254193</c:v>
                </c:pt>
                <c:pt idx="2">
                  <c:v>0.989952718676123</c:v>
                </c:pt>
                <c:pt idx="3">
                  <c:v>0.99275103980986334</c:v>
                </c:pt>
                <c:pt idx="4">
                  <c:v>0.98665091553455408</c:v>
                </c:pt>
                <c:pt idx="5">
                  <c:v>0.98898523552847439</c:v>
                </c:pt>
                <c:pt idx="6">
                  <c:v>0.97668942783141033</c:v>
                </c:pt>
                <c:pt idx="7">
                  <c:v>0.98633525739191896</c:v>
                </c:pt>
                <c:pt idx="8">
                  <c:v>0.99213522713933555</c:v>
                </c:pt>
                <c:pt idx="9">
                  <c:v>0.98628209637706643</c:v>
                </c:pt>
                <c:pt idx="10">
                  <c:v>0.99174418604651171</c:v>
                </c:pt>
                <c:pt idx="11">
                  <c:v>0.9892120075046904</c:v>
                </c:pt>
                <c:pt idx="12">
                  <c:v>0.99297670607514932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1.2434864992894364E-2</c:v>
                </c:pt>
                <c:pt idx="1">
                  <c:v>1.0374911577458148E-2</c:v>
                </c:pt>
                <c:pt idx="2">
                  <c:v>1.0047281323877069E-2</c:v>
                </c:pt>
                <c:pt idx="3">
                  <c:v>7.2489601901366604E-3</c:v>
                </c:pt>
                <c:pt idx="4">
                  <c:v>1.3349084465445953E-2</c:v>
                </c:pt>
                <c:pt idx="5">
                  <c:v>1.101476447152566E-2</c:v>
                </c:pt>
                <c:pt idx="6">
                  <c:v>2.3310572168589592E-2</c:v>
                </c:pt>
                <c:pt idx="7">
                  <c:v>1.3664742608081044E-2</c:v>
                </c:pt>
                <c:pt idx="8">
                  <c:v>7.8647728606643982E-3</c:v>
                </c:pt>
                <c:pt idx="9">
                  <c:v>1.3717903622933519E-2</c:v>
                </c:pt>
                <c:pt idx="10">
                  <c:v>8.2558139534883723E-3</c:v>
                </c:pt>
                <c:pt idx="11">
                  <c:v>1.0787992495309569E-2</c:v>
                </c:pt>
                <c:pt idx="12">
                  <c:v>7.0232939248507558E-3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0.97928277198933855</c:v>
                </c:pt>
                <c:pt idx="1">
                  <c:v>0.97828173746100311</c:v>
                </c:pt>
                <c:pt idx="2">
                  <c:v>0.97073527618583089</c:v>
                </c:pt>
                <c:pt idx="3">
                  <c:v>0.96549607072691546</c:v>
                </c:pt>
                <c:pt idx="4">
                  <c:v>0.96319766024859865</c:v>
                </c:pt>
                <c:pt idx="5">
                  <c:v>0.96991129225605366</c:v>
                </c:pt>
                <c:pt idx="6">
                  <c:v>0.96253260611809344</c:v>
                </c:pt>
                <c:pt idx="7">
                  <c:v>0.96727272727272728</c:v>
                </c:pt>
                <c:pt idx="8">
                  <c:v>0.96625654769155811</c:v>
                </c:pt>
                <c:pt idx="9">
                  <c:v>0.97221885235957772</c:v>
                </c:pt>
                <c:pt idx="10">
                  <c:v>0.96789154477345696</c:v>
                </c:pt>
                <c:pt idx="11">
                  <c:v>0.9703836930455636</c:v>
                </c:pt>
                <c:pt idx="12">
                  <c:v>0.96891439502630328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2.07172280106615E-2</c:v>
                </c:pt>
                <c:pt idx="1">
                  <c:v>2.171826253899688E-2</c:v>
                </c:pt>
                <c:pt idx="2">
                  <c:v>2.9264723814169002E-2</c:v>
                </c:pt>
                <c:pt idx="3">
                  <c:v>3.4503929273084481E-2</c:v>
                </c:pt>
                <c:pt idx="4">
                  <c:v>3.680233975140141E-2</c:v>
                </c:pt>
                <c:pt idx="5">
                  <c:v>3.0088707743946293E-2</c:v>
                </c:pt>
                <c:pt idx="6">
                  <c:v>3.746739388190657E-2</c:v>
                </c:pt>
                <c:pt idx="7">
                  <c:v>3.272727272727273E-2</c:v>
                </c:pt>
                <c:pt idx="8">
                  <c:v>3.374345230844196E-2</c:v>
                </c:pt>
                <c:pt idx="9">
                  <c:v>2.7781147640422176E-2</c:v>
                </c:pt>
                <c:pt idx="10">
                  <c:v>3.2108455226542994E-2</c:v>
                </c:pt>
                <c:pt idx="11">
                  <c:v>2.9616306954436452E-2</c:v>
                </c:pt>
                <c:pt idx="12">
                  <c:v>3.1085604973696796E-2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0.98313082458416889</c:v>
                </c:pt>
                <c:pt idx="1">
                  <c:v>0.98263027295285366</c:v>
                </c:pt>
                <c:pt idx="2">
                  <c:v>0.98471127837233918</c:v>
                </c:pt>
                <c:pt idx="3">
                  <c:v>0.98647205411178351</c:v>
                </c:pt>
                <c:pt idx="4">
                  <c:v>0.98291814946619216</c:v>
                </c:pt>
                <c:pt idx="5">
                  <c:v>0.98620608347087946</c:v>
                </c:pt>
                <c:pt idx="6">
                  <c:v>0.97834484373171027</c:v>
                </c:pt>
                <c:pt idx="7">
                  <c:v>0.97933396315540855</c:v>
                </c:pt>
                <c:pt idx="8">
                  <c:v>0.98648013167176107</c:v>
                </c:pt>
                <c:pt idx="9">
                  <c:v>0.98527004909983629</c:v>
                </c:pt>
                <c:pt idx="10">
                  <c:v>0.98631884057971009</c:v>
                </c:pt>
                <c:pt idx="11">
                  <c:v>0.98813857897827362</c:v>
                </c:pt>
                <c:pt idx="12">
                  <c:v>0.98392624985226329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1.6869175415831071E-2</c:v>
                </c:pt>
                <c:pt idx="1">
                  <c:v>1.7369727047146403E-2</c:v>
                </c:pt>
                <c:pt idx="2">
                  <c:v>1.5288721627660826E-2</c:v>
                </c:pt>
                <c:pt idx="3">
                  <c:v>1.3527945888216446E-2</c:v>
                </c:pt>
                <c:pt idx="4">
                  <c:v>1.708185053380783E-2</c:v>
                </c:pt>
                <c:pt idx="5">
                  <c:v>1.3793916529120489E-2</c:v>
                </c:pt>
                <c:pt idx="6">
                  <c:v>2.165515626828983E-2</c:v>
                </c:pt>
                <c:pt idx="7">
                  <c:v>2.0666036844591402E-2</c:v>
                </c:pt>
                <c:pt idx="8">
                  <c:v>1.3519868328238888E-2</c:v>
                </c:pt>
                <c:pt idx="9">
                  <c:v>1.4729950900163664E-2</c:v>
                </c:pt>
                <c:pt idx="10">
                  <c:v>1.3681159420289855E-2</c:v>
                </c:pt>
                <c:pt idx="11">
                  <c:v>1.1861421021726364E-2</c:v>
                </c:pt>
                <c:pt idx="12">
                  <c:v>1.6073750147736675E-2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0.95464285714285713</c:v>
                </c:pt>
                <c:pt idx="1">
                  <c:v>0.9692877629063098</c:v>
                </c:pt>
                <c:pt idx="2">
                  <c:v>0.96933990621618371</c:v>
                </c:pt>
                <c:pt idx="3">
                  <c:v>0.97588787266896304</c:v>
                </c:pt>
                <c:pt idx="4">
                  <c:v>0.95487747408105561</c:v>
                </c:pt>
                <c:pt idx="5">
                  <c:v>0.96773439326630806</c:v>
                </c:pt>
                <c:pt idx="6">
                  <c:v>0.94095283355114645</c:v>
                </c:pt>
                <c:pt idx="7">
                  <c:v>0.96660439047174218</c:v>
                </c:pt>
                <c:pt idx="8">
                  <c:v>0.97605699602896523</c:v>
                </c:pt>
                <c:pt idx="9">
                  <c:v>0.95544321655302134</c:v>
                </c:pt>
                <c:pt idx="10">
                  <c:v>0.97379810504152542</c:v>
                </c:pt>
                <c:pt idx="11">
                  <c:v>0.96152024627042387</c:v>
                </c:pt>
                <c:pt idx="12">
                  <c:v>0.97341609087715197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4.535714285714286E-2</c:v>
                </c:pt>
                <c:pt idx="1">
                  <c:v>3.071223709369025E-2</c:v>
                </c:pt>
                <c:pt idx="2">
                  <c:v>3.0660093783816279E-2</c:v>
                </c:pt>
                <c:pt idx="3">
                  <c:v>2.4112127331036938E-2</c:v>
                </c:pt>
                <c:pt idx="4">
                  <c:v>4.5122525918944396E-2</c:v>
                </c:pt>
                <c:pt idx="5">
                  <c:v>3.2265606733691839E-2</c:v>
                </c:pt>
                <c:pt idx="6">
                  <c:v>5.9047166448853508E-2</c:v>
                </c:pt>
                <c:pt idx="7">
                  <c:v>3.3395609528257819E-2</c:v>
                </c:pt>
                <c:pt idx="8">
                  <c:v>2.3943003971034806E-2</c:v>
                </c:pt>
                <c:pt idx="9">
                  <c:v>4.4556783446978603E-2</c:v>
                </c:pt>
                <c:pt idx="10">
                  <c:v>2.6201894958474678E-2</c:v>
                </c:pt>
                <c:pt idx="11">
                  <c:v>3.8479753729576134E-2</c:v>
                </c:pt>
                <c:pt idx="12">
                  <c:v>2.6583909122848109E-2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0.9635666347075742</c:v>
                </c:pt>
                <c:pt idx="1">
                  <c:v>0.9622595863070037</c:v>
                </c:pt>
                <c:pt idx="2">
                  <c:v>0.96288183035170993</c:v>
                </c:pt>
                <c:pt idx="3">
                  <c:v>0.96008250424654207</c:v>
                </c:pt>
                <c:pt idx="4">
                  <c:v>0.96232586311326473</c:v>
                </c:pt>
                <c:pt idx="5">
                  <c:v>0.96264712947393705</c:v>
                </c:pt>
                <c:pt idx="6">
                  <c:v>0.96222592945662533</c:v>
                </c:pt>
                <c:pt idx="7">
                  <c:v>0.96283419254286062</c:v>
                </c:pt>
                <c:pt idx="8">
                  <c:v>0.9618842143113987</c:v>
                </c:pt>
                <c:pt idx="9">
                  <c:v>0.96814222646462234</c:v>
                </c:pt>
                <c:pt idx="10">
                  <c:v>0.96712393566698196</c:v>
                </c:pt>
                <c:pt idx="11">
                  <c:v>0.9582039646524958</c:v>
                </c:pt>
                <c:pt idx="12">
                  <c:v>0.96141019533111016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3.643336529242569E-2</c:v>
                </c:pt>
                <c:pt idx="1">
                  <c:v>3.7740413692996251E-2</c:v>
                </c:pt>
                <c:pt idx="2">
                  <c:v>3.7118169648290129E-2</c:v>
                </c:pt>
                <c:pt idx="3">
                  <c:v>3.9917495753457898E-2</c:v>
                </c:pt>
                <c:pt idx="4">
                  <c:v>3.7674136886735314E-2</c:v>
                </c:pt>
                <c:pt idx="5">
                  <c:v>3.7352870526062933E-2</c:v>
                </c:pt>
                <c:pt idx="6">
                  <c:v>3.7774070543374644E-2</c:v>
                </c:pt>
                <c:pt idx="7">
                  <c:v>3.7165807457139433E-2</c:v>
                </c:pt>
                <c:pt idx="8">
                  <c:v>3.8115785688601224E-2</c:v>
                </c:pt>
                <c:pt idx="9">
                  <c:v>3.1857773535377637E-2</c:v>
                </c:pt>
                <c:pt idx="10">
                  <c:v>3.2876064333017971E-2</c:v>
                </c:pt>
                <c:pt idx="11">
                  <c:v>4.179603534750418E-2</c:v>
                </c:pt>
                <c:pt idx="12">
                  <c:v>3.8589804668889956E-2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0.90763532082686094</c:v>
                </c:pt>
                <c:pt idx="1">
                  <c:v>0.91219629540534042</c:v>
                </c:pt>
                <c:pt idx="2">
                  <c:v>0.90718017251852756</c:v>
                </c:pt>
                <c:pt idx="3">
                  <c:v>0.89875558777334785</c:v>
                </c:pt>
                <c:pt idx="4">
                  <c:v>0.90223564954682778</c:v>
                </c:pt>
                <c:pt idx="5">
                  <c:v>0.91415790110022976</c:v>
                </c:pt>
                <c:pt idx="6">
                  <c:v>0.91117444484028021</c:v>
                </c:pt>
                <c:pt idx="7">
                  <c:v>0.90528319847691585</c:v>
                </c:pt>
                <c:pt idx="8">
                  <c:v>0.91034565530484879</c:v>
                </c:pt>
                <c:pt idx="9">
                  <c:v>0.92365862441483615</c:v>
                </c:pt>
                <c:pt idx="10">
                  <c:v>0.92390011890606416</c:v>
                </c:pt>
                <c:pt idx="11">
                  <c:v>0.91424817866953312</c:v>
                </c:pt>
                <c:pt idx="12">
                  <c:v>0.91074833174451864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9.2364679173138967E-2</c:v>
                </c:pt>
                <c:pt idx="1">
                  <c:v>8.780370459465961E-2</c:v>
                </c:pt>
                <c:pt idx="2">
                  <c:v>9.2819827481472481E-2</c:v>
                </c:pt>
                <c:pt idx="3">
                  <c:v>0.10124441222665219</c:v>
                </c:pt>
                <c:pt idx="4">
                  <c:v>9.7764350453172208E-2</c:v>
                </c:pt>
                <c:pt idx="5">
                  <c:v>8.5842098899770278E-2</c:v>
                </c:pt>
                <c:pt idx="6">
                  <c:v>8.8825555159719752E-2</c:v>
                </c:pt>
                <c:pt idx="7">
                  <c:v>9.471680152308426E-2</c:v>
                </c:pt>
                <c:pt idx="8">
                  <c:v>8.9654344695151225E-2</c:v>
                </c:pt>
                <c:pt idx="9">
                  <c:v>7.6341375585163851E-2</c:v>
                </c:pt>
                <c:pt idx="10">
                  <c:v>7.6099881093935784E-2</c:v>
                </c:pt>
                <c:pt idx="11">
                  <c:v>8.5751821330466979E-2</c:v>
                </c:pt>
                <c:pt idx="12">
                  <c:v>8.9251668255481406E-2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0.97798098905065578</c:v>
                </c:pt>
                <c:pt idx="1">
                  <c:v>0.97471432044736206</c:v>
                </c:pt>
                <c:pt idx="2">
                  <c:v>0.97590214067278291</c:v>
                </c:pt>
                <c:pt idx="3">
                  <c:v>0.97405286880253383</c:v>
                </c:pt>
                <c:pt idx="4">
                  <c:v>0.97483588621444206</c:v>
                </c:pt>
                <c:pt idx="5">
                  <c:v>0.97388374052232518</c:v>
                </c:pt>
                <c:pt idx="6">
                  <c:v>0.97305066475026947</c:v>
                </c:pt>
                <c:pt idx="7">
                  <c:v>0.9762536162005786</c:v>
                </c:pt>
                <c:pt idx="8">
                  <c:v>0.97375707234862152</c:v>
                </c:pt>
                <c:pt idx="9">
                  <c:v>0.97895995218170939</c:v>
                </c:pt>
                <c:pt idx="10">
                  <c:v>0.97626957759848121</c:v>
                </c:pt>
                <c:pt idx="11">
                  <c:v>0.96921418303785345</c:v>
                </c:pt>
                <c:pt idx="12">
                  <c:v>0.97399498986043176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2.2019010949344244E-2</c:v>
                </c:pt>
                <c:pt idx="1">
                  <c:v>2.5285679552637975E-2</c:v>
                </c:pt>
                <c:pt idx="2">
                  <c:v>2.4097859327217124E-2</c:v>
                </c:pt>
                <c:pt idx="3">
                  <c:v>2.5947131197466198E-2</c:v>
                </c:pt>
                <c:pt idx="4">
                  <c:v>2.5164113785557989E-2</c:v>
                </c:pt>
                <c:pt idx="5">
                  <c:v>2.6116259477674809E-2</c:v>
                </c:pt>
                <c:pt idx="6">
                  <c:v>2.6949335249730508E-2</c:v>
                </c:pt>
                <c:pt idx="7">
                  <c:v>2.374638379942141E-2</c:v>
                </c:pt>
                <c:pt idx="8">
                  <c:v>2.6242927651378357E-2</c:v>
                </c:pt>
                <c:pt idx="9">
                  <c:v>2.1040047818290494E-2</c:v>
                </c:pt>
                <c:pt idx="10">
                  <c:v>2.3730422401518746E-2</c:v>
                </c:pt>
                <c:pt idx="11">
                  <c:v>3.0785816962146623E-2</c:v>
                </c:pt>
                <c:pt idx="12">
                  <c:v>2.6005010139568172E-2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0.93055211686060912</c:v>
                </c:pt>
                <c:pt idx="1">
                  <c:v>0.92536392795460154</c:v>
                </c:pt>
                <c:pt idx="2">
                  <c:v>0.93393962359479599</c:v>
                </c:pt>
                <c:pt idx="3">
                  <c:v>0.92349314206618849</c:v>
                </c:pt>
                <c:pt idx="4">
                  <c:v>0.92877059569074771</c:v>
                </c:pt>
                <c:pt idx="5">
                  <c:v>0.92115143929912391</c:v>
                </c:pt>
                <c:pt idx="6">
                  <c:v>0.92723697148475903</c:v>
                </c:pt>
                <c:pt idx="7">
                  <c:v>0.9213094502779493</c:v>
                </c:pt>
                <c:pt idx="8">
                  <c:v>0.92284866468842741</c:v>
                </c:pt>
                <c:pt idx="9">
                  <c:v>0.93264442231075706</c:v>
                </c:pt>
                <c:pt idx="10">
                  <c:v>0.93770733505344639</c:v>
                </c:pt>
                <c:pt idx="11">
                  <c:v>0.910585305105853</c:v>
                </c:pt>
                <c:pt idx="12">
                  <c:v>0.91174657956366334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6.9447883139390945E-2</c:v>
                </c:pt>
                <c:pt idx="1">
                  <c:v>7.4636072045398461E-2</c:v>
                </c:pt>
                <c:pt idx="2">
                  <c:v>6.6060376405203999E-2</c:v>
                </c:pt>
                <c:pt idx="3">
                  <c:v>7.6506857933811498E-2</c:v>
                </c:pt>
                <c:pt idx="4">
                  <c:v>7.1229404309252217E-2</c:v>
                </c:pt>
                <c:pt idx="5">
                  <c:v>7.8848560700876105E-2</c:v>
                </c:pt>
                <c:pt idx="6">
                  <c:v>7.2763028515240899E-2</c:v>
                </c:pt>
                <c:pt idx="7">
                  <c:v>7.8690549722050654E-2</c:v>
                </c:pt>
                <c:pt idx="8">
                  <c:v>7.7151335311572714E-2</c:v>
                </c:pt>
                <c:pt idx="9">
                  <c:v>6.7355577689243037E-2</c:v>
                </c:pt>
                <c:pt idx="10">
                  <c:v>6.2292664946553646E-2</c:v>
                </c:pt>
                <c:pt idx="11">
                  <c:v>8.9414694894146926E-2</c:v>
                </c:pt>
                <c:pt idx="12">
                  <c:v>8.8253420436336744E-2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0.97841383422778772</c:v>
                </c:pt>
                <c:pt idx="1">
                  <c:v>0.97804583835946934</c:v>
                </c:pt>
                <c:pt idx="2">
                  <c:v>0.97790388794977057</c:v>
                </c:pt>
                <c:pt idx="3">
                  <c:v>0.97811366384522369</c:v>
                </c:pt>
                <c:pt idx="4">
                  <c:v>0.98088712585647309</c:v>
                </c:pt>
                <c:pt idx="5">
                  <c:v>0.98157674362962066</c:v>
                </c:pt>
                <c:pt idx="6">
                  <c:v>0.98106284767428109</c:v>
                </c:pt>
                <c:pt idx="7">
                  <c:v>0.98101492537313428</c:v>
                </c:pt>
                <c:pt idx="8">
                  <c:v>0.98305691444934973</c:v>
                </c:pt>
                <c:pt idx="9">
                  <c:v>0.98427710131221191</c:v>
                </c:pt>
                <c:pt idx="10">
                  <c:v>0.98451249560014087</c:v>
                </c:pt>
                <c:pt idx="11">
                  <c:v>0.98259531139000711</c:v>
                </c:pt>
                <c:pt idx="12">
                  <c:v>0.9814223168855758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2.1586165772212281E-2</c:v>
                </c:pt>
                <c:pt idx="1">
                  <c:v>2.1954161640530764E-2</c:v>
                </c:pt>
                <c:pt idx="2">
                  <c:v>2.2096112050229415E-2</c:v>
                </c:pt>
                <c:pt idx="3">
                  <c:v>2.1886336154776299E-2</c:v>
                </c:pt>
                <c:pt idx="4">
                  <c:v>1.9112874143526869E-2</c:v>
                </c:pt>
                <c:pt idx="5">
                  <c:v>1.8423256370379233E-2</c:v>
                </c:pt>
                <c:pt idx="6">
                  <c:v>1.8937152325719023E-2</c:v>
                </c:pt>
                <c:pt idx="7">
                  <c:v>1.8985074626865672E-2</c:v>
                </c:pt>
                <c:pt idx="8">
                  <c:v>1.6943085550650279E-2</c:v>
                </c:pt>
                <c:pt idx="9">
                  <c:v>1.5722898687788155E-2</c:v>
                </c:pt>
                <c:pt idx="10">
                  <c:v>1.5487504399859207E-2</c:v>
                </c:pt>
                <c:pt idx="11">
                  <c:v>1.7404688609992898E-2</c:v>
                </c:pt>
                <c:pt idx="12">
                  <c:v>1.8577683114424332E-2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0.94306812767984749</c:v>
                </c:pt>
                <c:pt idx="1">
                  <c:v>0.94109853047458447</c:v>
                </c:pt>
                <c:pt idx="2">
                  <c:v>0.93783454987834547</c:v>
                </c:pt>
                <c:pt idx="3">
                  <c:v>0.93053389322135571</c:v>
                </c:pt>
                <c:pt idx="4">
                  <c:v>0.92917471042471034</c:v>
                </c:pt>
                <c:pt idx="5">
                  <c:v>0.93325415676959611</c:v>
                </c:pt>
                <c:pt idx="6">
                  <c:v>0.92659892408846378</c:v>
                </c:pt>
                <c:pt idx="7">
                  <c:v>0.93423090670797093</c:v>
                </c:pt>
                <c:pt idx="8">
                  <c:v>0.92604961832061061</c:v>
                </c:pt>
                <c:pt idx="9">
                  <c:v>0.94202725316758318</c:v>
                </c:pt>
                <c:pt idx="10">
                  <c:v>0.93518628030751028</c:v>
                </c:pt>
                <c:pt idx="11">
                  <c:v>0.91643819287161754</c:v>
                </c:pt>
                <c:pt idx="12">
                  <c:v>0.93479809976247041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5.6931872320152455E-2</c:v>
                </c:pt>
                <c:pt idx="1">
                  <c:v>5.8901469525415563E-2</c:v>
                </c:pt>
                <c:pt idx="2">
                  <c:v>6.2165450121654503E-2</c:v>
                </c:pt>
                <c:pt idx="3">
                  <c:v>6.946610677864426E-2</c:v>
                </c:pt>
                <c:pt idx="4">
                  <c:v>7.0825289575289566E-2</c:v>
                </c:pt>
                <c:pt idx="5">
                  <c:v>6.6745843230403806E-2</c:v>
                </c:pt>
                <c:pt idx="6">
                  <c:v>7.3401075911536148E-2</c:v>
                </c:pt>
                <c:pt idx="7">
                  <c:v>6.5769093292029068E-2</c:v>
                </c:pt>
                <c:pt idx="8">
                  <c:v>7.3950381679389318E-2</c:v>
                </c:pt>
                <c:pt idx="9">
                  <c:v>5.7972746832416926E-2</c:v>
                </c:pt>
                <c:pt idx="10">
                  <c:v>6.4813719692489655E-2</c:v>
                </c:pt>
                <c:pt idx="11">
                  <c:v>8.3561807128382404E-2</c:v>
                </c:pt>
                <c:pt idx="12">
                  <c:v>6.5201900237529697E-2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Febrero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56526"/>
          <a:ext cx="6807816" cy="530958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4986287"/>
          <a:ext cx="6807816" cy="530957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246463"/>
          <a:ext cx="6807816" cy="53095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2936398"/>
          <a:ext cx="6807816" cy="521432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305879"/>
          <a:ext cx="6807816" cy="52143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617848"/>
          <a:ext cx="6807816" cy="529052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zoomScale="85" zoomScaleNormal="85" workbookViewId="0">
      <selection activeCell="L36" sqref="L36"/>
    </sheetView>
  </sheetViews>
  <sheetFormatPr baseColWidth="10" defaultColWidth="11.44140625" defaultRowHeight="14.4" x14ac:dyDescent="0.3"/>
  <sheetData>
    <row r="6" spans="14:14" x14ac:dyDescent="0.3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topLeftCell="A21" zoomScale="88" zoomScaleNormal="10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U53"/>
  <sheetViews>
    <sheetView showGridLines="0" showRowColHeaders="0" topLeftCell="A21" zoomScaleNormal="10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14" ht="7.5" customHeight="1" x14ac:dyDescent="0.3">
      <c r="B29" s="41"/>
      <c r="C29" s="41"/>
      <c r="D29" s="42">
        <v>1</v>
      </c>
      <c r="E29" s="41"/>
      <c r="K29" s="41"/>
      <c r="L29" s="41"/>
      <c r="M29" s="41"/>
      <c r="N29" s="42">
        <v>1</v>
      </c>
    </row>
    <row r="30" spans="1:14" ht="18.75" customHeight="1" x14ac:dyDescent="0.3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topLeftCell="A10" zoomScale="85" zoomScaleNormal="85" zoomScalePageLayoutView="9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spans="22:22" ht="4.5" customHeight="1" x14ac:dyDescent="0.3"/>
    <row r="8" spans="22:22" x14ac:dyDescent="0.3">
      <c r="V8" s="39"/>
    </row>
    <row r="25" spans="1:16" ht="26.25" customHeight="1" x14ac:dyDescent="0.3"/>
    <row r="27" spans="1:16" ht="21" customHeight="1" x14ac:dyDescent="0.3"/>
    <row r="28" spans="1:16" ht="24" customHeight="1" x14ac:dyDescent="0.3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3">
      <c r="A29" s="41"/>
      <c r="B29" s="41"/>
      <c r="C29" s="41"/>
      <c r="D29" s="42">
        <v>1</v>
      </c>
      <c r="E29" s="41"/>
      <c r="K29" s="41"/>
      <c r="L29" s="41"/>
      <c r="M29" s="41"/>
      <c r="N29" s="42">
        <v>2</v>
      </c>
      <c r="O29" s="41"/>
    </row>
    <row r="30" spans="1:16" ht="18.75" customHeight="1" x14ac:dyDescent="0.3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3">
      <c r="A31" s="41"/>
      <c r="B31" s="41"/>
      <c r="C31" s="41"/>
      <c r="D31" s="41"/>
      <c r="E31" s="41"/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zoomScaleNormal="10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38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topLeftCell="A3" zoomScale="78" zoomScaleNormal="10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38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4140625" defaultRowHeight="14.4" x14ac:dyDescent="0.3"/>
  <cols>
    <col min="1" max="1" width="3.109375" customWidth="1"/>
    <col min="2" max="2" width="2.5546875" customWidth="1"/>
    <col min="3" max="3" width="4.44140625" style="26" customWidth="1"/>
    <col min="4" max="4" width="90.44140625" customWidth="1"/>
  </cols>
  <sheetData>
    <row r="3" spans="2:9" ht="14.1" customHeight="1" thickBot="1" x14ac:dyDescent="0.35">
      <c r="B3" s="28"/>
      <c r="C3" s="27" t="s">
        <v>5</v>
      </c>
      <c r="F3" s="33" t="s">
        <v>6</v>
      </c>
    </row>
    <row r="4" spans="2:9" x14ac:dyDescent="0.3">
      <c r="F4" s="47" t="s">
        <v>7</v>
      </c>
      <c r="G4" s="48"/>
      <c r="H4" s="48"/>
      <c r="I4" s="49"/>
    </row>
    <row r="5" spans="2:9" s="18" customFormat="1" ht="20.100000000000001" customHeight="1" x14ac:dyDescent="0.3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3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3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3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3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3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3">
      <c r="C11" s="29" t="s">
        <v>20</v>
      </c>
      <c r="D11" s="18" t="s">
        <v>21</v>
      </c>
      <c r="F11" s="50"/>
      <c r="G11" s="51"/>
      <c r="H11" s="51"/>
      <c r="I11" s="52"/>
    </row>
    <row r="12" spans="2:9" ht="15" thickBot="1" x14ac:dyDescent="0.35">
      <c r="F12" s="53"/>
      <c r="G12" s="54"/>
      <c r="H12" s="54"/>
      <c r="I12" s="55"/>
    </row>
    <row r="16" spans="2:9" ht="14.1" customHeight="1" x14ac:dyDescent="0.3">
      <c r="B16" s="28"/>
      <c r="C16" s="27" t="s">
        <v>22</v>
      </c>
    </row>
    <row r="18" spans="3:4" x14ac:dyDescent="0.3">
      <c r="D18" s="30" t="s">
        <v>23</v>
      </c>
    </row>
    <row r="19" spans="3:4" x14ac:dyDescent="0.3">
      <c r="C19" s="29"/>
      <c r="D19" t="s">
        <v>24</v>
      </c>
    </row>
    <row r="20" spans="3:4" x14ac:dyDescent="0.3">
      <c r="C20" s="29"/>
      <c r="D20" t="s">
        <v>25</v>
      </c>
    </row>
    <row r="21" spans="3:4" x14ac:dyDescent="0.3">
      <c r="C21" s="29"/>
      <c r="D21" t="s">
        <v>26</v>
      </c>
    </row>
    <row r="22" spans="3:4" ht="3.75" customHeight="1" x14ac:dyDescent="0.3">
      <c r="C22" s="29"/>
    </row>
    <row r="23" spans="3:4" ht="15.6" x14ac:dyDescent="0.3">
      <c r="C23" s="29"/>
      <c r="D23" s="31" t="s">
        <v>27</v>
      </c>
    </row>
    <row r="24" spans="3:4" x14ac:dyDescent="0.3">
      <c r="C24" s="29"/>
      <c r="D24" s="32" t="s">
        <v>28</v>
      </c>
    </row>
    <row r="27" spans="3:4" x14ac:dyDescent="0.3">
      <c r="D27" s="30" t="s">
        <v>29</v>
      </c>
    </row>
    <row r="28" spans="3:4" x14ac:dyDescent="0.3">
      <c r="D28" t="s">
        <v>30</v>
      </c>
    </row>
    <row r="29" spans="3:4" x14ac:dyDescent="0.3">
      <c r="D29" t="s">
        <v>31</v>
      </c>
    </row>
    <row r="30" spans="3:4" x14ac:dyDescent="0.3">
      <c r="D30" t="s">
        <v>32</v>
      </c>
    </row>
    <row r="33" spans="4:4" x14ac:dyDescent="0.3">
      <c r="D33" s="30" t="s">
        <v>33</v>
      </c>
    </row>
    <row r="34" spans="4:4" x14ac:dyDescent="0.3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topLeftCell="A5" zoomScale="110" zoomScaleNormal="110" zoomScalePageLayoutView="130" workbookViewId="0">
      <selection activeCell="I13" sqref="I13"/>
    </sheetView>
  </sheetViews>
  <sheetFormatPr baseColWidth="10" defaultColWidth="11.44140625" defaultRowHeight="14.4" x14ac:dyDescent="0.3"/>
  <sheetData>
    <row r="6" spans="2:13" x14ac:dyDescent="0.3">
      <c r="B6" s="20" t="s">
        <v>35</v>
      </c>
    </row>
    <row r="7" spans="2:13" ht="7.5" customHeight="1" x14ac:dyDescent="0.3">
      <c r="B7" s="20"/>
    </row>
    <row r="8" spans="2:13" ht="228.75" customHeight="1" x14ac:dyDescent="0.3">
      <c r="B8" s="56" t="s">
        <v>36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" customHeight="1" x14ac:dyDescent="0.3"/>
    <row r="10" spans="2:13" ht="15.9" customHeight="1" x14ac:dyDescent="0.3"/>
  </sheetData>
  <sheetProtection sheet="1" objects="1" scenarios="1"/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L414"/>
  <sheetViews>
    <sheetView topLeftCell="AP1" zoomScale="77" zoomScaleNormal="85" workbookViewId="0">
      <selection activeCell="BI51" sqref="BI51"/>
    </sheetView>
  </sheetViews>
  <sheetFormatPr baseColWidth="10" defaultColWidth="11.44140625" defaultRowHeight="14.4" x14ac:dyDescent="0.3"/>
  <cols>
    <col min="1" max="1" width="38.44140625" bestFit="1" customWidth="1"/>
    <col min="2" max="2" width="9.44140625" bestFit="1" customWidth="1"/>
    <col min="3" max="3" width="7.109375" bestFit="1" customWidth="1"/>
    <col min="4" max="4" width="7.5546875" bestFit="1" customWidth="1"/>
    <col min="5" max="5" width="7.109375" bestFit="1" customWidth="1"/>
    <col min="6" max="6" width="7.88671875" bestFit="1" customWidth="1"/>
    <col min="7" max="8" width="7.109375" bestFit="1" customWidth="1"/>
    <col min="9" max="9" width="7.5546875" bestFit="1" customWidth="1"/>
    <col min="10" max="10" width="7.44140625" bestFit="1" customWidth="1"/>
    <col min="11" max="11" width="7.109375" bestFit="1" customWidth="1"/>
    <col min="12" max="12" width="7.5546875" bestFit="1" customWidth="1"/>
    <col min="13" max="13" width="7.109375" bestFit="1" customWidth="1"/>
    <col min="14" max="14" width="7.88671875" bestFit="1" customWidth="1"/>
    <col min="15" max="15" width="7.44140625" bestFit="1" customWidth="1"/>
    <col min="16" max="16" width="8" bestFit="1" customWidth="1"/>
    <col min="17" max="17" width="7.44140625" bestFit="1" customWidth="1"/>
    <col min="18" max="18" width="10.6640625" bestFit="1" customWidth="1"/>
    <col min="19" max="20" width="7.109375" bestFit="1" customWidth="1"/>
    <col min="21" max="21" width="13.44140625" bestFit="1" customWidth="1"/>
    <col min="22" max="22" width="7.88671875" bestFit="1" customWidth="1"/>
    <col min="23" max="23" width="7.5546875" bestFit="1" customWidth="1"/>
    <col min="24" max="24" width="8" bestFit="1" customWidth="1"/>
    <col min="25" max="25" width="7.109375" bestFit="1" customWidth="1"/>
    <col min="26" max="26" width="7.44140625" bestFit="1" customWidth="1"/>
    <col min="27" max="27" width="7.109375" bestFit="1" customWidth="1"/>
    <col min="28" max="28" width="7.5546875" bestFit="1" customWidth="1"/>
    <col min="29" max="29" width="7.109375" bestFit="1" customWidth="1"/>
    <col min="30" max="30" width="7.88671875" bestFit="1" customWidth="1"/>
    <col min="31" max="32" width="7.109375" bestFit="1" customWidth="1"/>
    <col min="33" max="33" width="7.5546875" bestFit="1" customWidth="1"/>
    <col min="34" max="34" width="7.44140625" bestFit="1" customWidth="1"/>
    <col min="35" max="35" width="7.109375" bestFit="1" customWidth="1"/>
    <col min="36" max="36" width="7.5546875" bestFit="1" customWidth="1"/>
    <col min="37" max="37" width="7.109375" bestFit="1" customWidth="1"/>
    <col min="38" max="38" width="7.88671875" bestFit="1" customWidth="1"/>
    <col min="39" max="40" width="10.88671875"/>
    <col min="42" max="42" width="8.6640625" bestFit="1" customWidth="1"/>
    <col min="43" max="43" width="7.6640625" bestFit="1" customWidth="1"/>
    <col min="44" max="44" width="6.33203125" bestFit="1" customWidth="1"/>
    <col min="45" max="45" width="6.88671875" bestFit="1" customWidth="1"/>
    <col min="46" max="46" width="7.88671875" bestFit="1" customWidth="1"/>
    <col min="49" max="49" width="7.44140625" bestFit="1" customWidth="1"/>
    <col min="50" max="50" width="9.88671875" customWidth="1"/>
    <col min="51" max="51" width="10.88671875"/>
    <col min="52" max="52" width="13.88671875" customWidth="1"/>
    <col min="53" max="53" width="7.44140625" bestFit="1" customWidth="1"/>
    <col min="55" max="55" width="6.5546875" bestFit="1" customWidth="1"/>
    <col min="56" max="56" width="6.33203125" bestFit="1" customWidth="1"/>
    <col min="57" max="57" width="6.88671875" bestFit="1" customWidth="1"/>
    <col min="58" max="58" width="10.88671875"/>
    <col min="60" max="60" width="7" bestFit="1" customWidth="1"/>
    <col min="61" max="61" width="6.33203125" bestFit="1" customWidth="1"/>
    <col min="62" max="62" width="10.88671875"/>
    <col min="63" max="63" width="6.6640625" bestFit="1" customWidth="1"/>
    <col min="64" max="64" width="11.44140625" style="2"/>
  </cols>
  <sheetData>
    <row r="1" spans="1:63" x14ac:dyDescent="0.3">
      <c r="A1" t="s">
        <v>37</v>
      </c>
    </row>
    <row r="2" spans="1:63" x14ac:dyDescent="0.3">
      <c r="A2" t="s">
        <v>38</v>
      </c>
    </row>
    <row r="3" spans="1:63" x14ac:dyDescent="0.3">
      <c r="A3" t="s">
        <v>39</v>
      </c>
    </row>
    <row r="4" spans="1:63" x14ac:dyDescent="0.3">
      <c r="A4" t="s">
        <v>40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</row>
    <row r="5" spans="1:63" x14ac:dyDescent="0.3">
      <c r="A5" t="s">
        <v>41</v>
      </c>
    </row>
    <row r="6" spans="1:63" x14ac:dyDescent="0.3">
      <c r="A6" t="s">
        <v>42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</row>
    <row r="7" spans="1:63" x14ac:dyDescent="0.3">
      <c r="A7" t="s">
        <v>43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</row>
    <row r="8" spans="1:63" x14ac:dyDescent="0.3">
      <c r="A8" t="s">
        <v>44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</row>
    <row r="9" spans="1:63" x14ac:dyDescent="0.3">
      <c r="A9" t="s">
        <v>45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  <c r="AZ9">
        <v>15.76</v>
      </c>
      <c r="BA9">
        <v>15.82</v>
      </c>
      <c r="BB9">
        <v>16.18</v>
      </c>
      <c r="BC9">
        <v>15.94</v>
      </c>
      <c r="BD9">
        <v>15.26</v>
      </c>
      <c r="BE9">
        <v>14.99</v>
      </c>
      <c r="BF9">
        <v>15.48</v>
      </c>
      <c r="BG9">
        <v>15.27</v>
      </c>
      <c r="BH9">
        <v>15</v>
      </c>
      <c r="BI9">
        <v>14.23</v>
      </c>
      <c r="BJ9">
        <v>15.24</v>
      </c>
      <c r="BK9">
        <v>15.39</v>
      </c>
    </row>
    <row r="11" spans="1:63" x14ac:dyDescent="0.3">
      <c r="A11" t="s">
        <v>46</v>
      </c>
    </row>
    <row r="12" spans="1:63" x14ac:dyDescent="0.3">
      <c r="A12" t="s">
        <v>47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  <c r="AZ12">
        <v>100</v>
      </c>
      <c r="BA12">
        <v>100</v>
      </c>
      <c r="BB12">
        <v>100</v>
      </c>
      <c r="BC12">
        <v>100</v>
      </c>
      <c r="BD12">
        <v>100</v>
      </c>
      <c r="BE12">
        <v>100</v>
      </c>
      <c r="BF12">
        <v>100</v>
      </c>
      <c r="BG12">
        <v>100</v>
      </c>
      <c r="BH12">
        <v>100</v>
      </c>
      <c r="BI12">
        <v>100</v>
      </c>
      <c r="BJ12">
        <v>100</v>
      </c>
      <c r="BK12">
        <v>100</v>
      </c>
    </row>
    <row r="13" spans="1:63" x14ac:dyDescent="0.3">
      <c r="A13" t="s">
        <v>48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  <c r="AZ13">
        <v>78.099999999999994</v>
      </c>
      <c r="BA13">
        <v>79.03</v>
      </c>
      <c r="BB13">
        <v>78.94</v>
      </c>
      <c r="BC13">
        <v>77.13</v>
      </c>
      <c r="BD13">
        <v>80.16</v>
      </c>
      <c r="BE13">
        <v>81.05</v>
      </c>
      <c r="BF13">
        <v>78.92</v>
      </c>
      <c r="BG13">
        <v>79.69</v>
      </c>
      <c r="BH13">
        <v>79.709999999999994</v>
      </c>
      <c r="BI13">
        <v>79.739999999999995</v>
      </c>
      <c r="BJ13">
        <v>78.25</v>
      </c>
      <c r="BK13">
        <v>76.95</v>
      </c>
    </row>
    <row r="14" spans="1:63" x14ac:dyDescent="0.3">
      <c r="A14" t="s">
        <v>49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  <c r="AZ14">
        <v>4.5599999999999996</v>
      </c>
      <c r="BA14">
        <v>4.0599999999999996</v>
      </c>
      <c r="BB14">
        <v>4.2699999999999996</v>
      </c>
      <c r="BC14">
        <v>5.6</v>
      </c>
      <c r="BD14">
        <v>3.66</v>
      </c>
      <c r="BE14">
        <v>4.54</v>
      </c>
      <c r="BF14">
        <v>4.42</v>
      </c>
      <c r="BG14">
        <v>4.1500000000000004</v>
      </c>
      <c r="BH14">
        <v>4.33</v>
      </c>
      <c r="BI14">
        <v>4.75</v>
      </c>
      <c r="BJ14">
        <v>4.26</v>
      </c>
      <c r="BK14">
        <v>5.59</v>
      </c>
    </row>
    <row r="15" spans="1:63" x14ac:dyDescent="0.3">
      <c r="A15" t="s">
        <v>50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  <c r="AZ15">
        <v>17.34</v>
      </c>
      <c r="BA15">
        <v>16.899999999999999</v>
      </c>
      <c r="BB15">
        <v>16.79</v>
      </c>
      <c r="BC15">
        <v>17.260000000000002</v>
      </c>
      <c r="BD15">
        <v>16.18</v>
      </c>
      <c r="BE15">
        <v>14.41</v>
      </c>
      <c r="BF15">
        <v>16.66</v>
      </c>
      <c r="BG15">
        <v>16.16</v>
      </c>
      <c r="BH15">
        <v>15.96</v>
      </c>
      <c r="BI15">
        <v>15.51</v>
      </c>
      <c r="BJ15">
        <v>17.489999999999998</v>
      </c>
      <c r="BK15">
        <v>17.47</v>
      </c>
    </row>
    <row r="17" spans="1:63" x14ac:dyDescent="0.3">
      <c r="A17" t="s">
        <v>51</v>
      </c>
    </row>
    <row r="18" spans="1:63" x14ac:dyDescent="0.3">
      <c r="A18" t="s">
        <v>47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  <c r="AZ18">
        <v>100</v>
      </c>
      <c r="BA18">
        <v>100</v>
      </c>
      <c r="BB18">
        <v>100</v>
      </c>
      <c r="BC18">
        <v>100</v>
      </c>
      <c r="BD18">
        <v>100</v>
      </c>
      <c r="BE18">
        <v>100</v>
      </c>
      <c r="BF18">
        <v>100</v>
      </c>
      <c r="BG18">
        <v>100</v>
      </c>
      <c r="BH18">
        <v>100</v>
      </c>
      <c r="BI18">
        <v>100</v>
      </c>
      <c r="BJ18">
        <v>100</v>
      </c>
      <c r="BK18">
        <v>100</v>
      </c>
    </row>
    <row r="19" spans="1:63" x14ac:dyDescent="0.3">
      <c r="A19" t="s">
        <v>48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  <c r="AZ19">
        <v>83.94</v>
      </c>
      <c r="BA19">
        <v>83.75</v>
      </c>
      <c r="BB19">
        <v>83.54</v>
      </c>
      <c r="BC19">
        <v>83.52</v>
      </c>
      <c r="BD19">
        <v>84.4</v>
      </c>
      <c r="BE19">
        <v>82.96</v>
      </c>
      <c r="BF19">
        <v>83.73</v>
      </c>
      <c r="BG19">
        <v>84.52</v>
      </c>
      <c r="BH19">
        <v>84.12</v>
      </c>
      <c r="BI19">
        <v>85.29</v>
      </c>
      <c r="BJ19">
        <v>84.36</v>
      </c>
      <c r="BK19">
        <v>84.83</v>
      </c>
    </row>
    <row r="20" spans="1:63" x14ac:dyDescent="0.3">
      <c r="A20" t="s">
        <v>49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  <c r="AZ20">
        <v>0.88</v>
      </c>
      <c r="BA20">
        <v>0.85</v>
      </c>
      <c r="BB20">
        <v>0.61</v>
      </c>
      <c r="BC20">
        <v>1.1299999999999999</v>
      </c>
      <c r="BD20">
        <v>0.94</v>
      </c>
      <c r="BE20">
        <v>1.98</v>
      </c>
      <c r="BF20">
        <v>1.1599999999999999</v>
      </c>
      <c r="BG20">
        <v>0.67</v>
      </c>
      <c r="BH20">
        <v>1.17</v>
      </c>
      <c r="BI20">
        <v>0.71</v>
      </c>
      <c r="BJ20">
        <v>0.92</v>
      </c>
      <c r="BK20">
        <v>0.6</v>
      </c>
    </row>
    <row r="21" spans="1:63" x14ac:dyDescent="0.3">
      <c r="A21" t="s">
        <v>50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  <c r="AZ21">
        <v>15.18</v>
      </c>
      <c r="BA21">
        <v>15.4</v>
      </c>
      <c r="BB21">
        <v>15.86</v>
      </c>
      <c r="BC21">
        <v>15.35</v>
      </c>
      <c r="BD21">
        <v>14.66</v>
      </c>
      <c r="BE21">
        <v>15.07</v>
      </c>
      <c r="BF21">
        <v>15.12</v>
      </c>
      <c r="BG21">
        <v>14.81</v>
      </c>
      <c r="BH21">
        <v>14.71</v>
      </c>
      <c r="BI21">
        <v>14</v>
      </c>
      <c r="BJ21">
        <v>14.72</v>
      </c>
      <c r="BK21">
        <v>14.57</v>
      </c>
    </row>
    <row r="23" spans="1:63" x14ac:dyDescent="0.3">
      <c r="A23" t="s">
        <v>52</v>
      </c>
    </row>
    <row r="24" spans="1:63" x14ac:dyDescent="0.3">
      <c r="A24" t="s">
        <v>47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  <c r="AZ24">
        <v>100</v>
      </c>
      <c r="BA24">
        <v>100</v>
      </c>
      <c r="BB24">
        <v>100</v>
      </c>
      <c r="BC24">
        <v>100</v>
      </c>
      <c r="BD24">
        <v>100</v>
      </c>
      <c r="BE24">
        <v>100</v>
      </c>
      <c r="BF24">
        <v>100</v>
      </c>
      <c r="BG24">
        <v>100</v>
      </c>
      <c r="BH24">
        <v>100</v>
      </c>
      <c r="BI24">
        <v>100</v>
      </c>
      <c r="BJ24">
        <v>100</v>
      </c>
      <c r="BK24">
        <v>100</v>
      </c>
    </row>
    <row r="25" spans="1:63" x14ac:dyDescent="0.3">
      <c r="A25" t="s">
        <v>48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  <c r="AZ25">
        <v>82</v>
      </c>
      <c r="BA25">
        <v>80.930000000000007</v>
      </c>
      <c r="BB25">
        <v>80.19</v>
      </c>
      <c r="BC25">
        <v>80.400000000000006</v>
      </c>
      <c r="BD25">
        <v>80.22</v>
      </c>
      <c r="BE25">
        <v>80.8</v>
      </c>
      <c r="BF25">
        <v>79.930000000000007</v>
      </c>
      <c r="BG25">
        <v>80.400000000000006</v>
      </c>
      <c r="BH25">
        <v>82.46</v>
      </c>
      <c r="BI25">
        <v>84.23</v>
      </c>
      <c r="BJ25">
        <v>82.71</v>
      </c>
      <c r="BK25">
        <v>80.91</v>
      </c>
    </row>
    <row r="26" spans="1:63" x14ac:dyDescent="0.3">
      <c r="A26" t="s">
        <v>49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  <c r="AZ26">
        <v>1.68</v>
      </c>
      <c r="BA26">
        <v>2.76</v>
      </c>
      <c r="BB26">
        <v>2.7</v>
      </c>
      <c r="BC26">
        <v>2.31</v>
      </c>
      <c r="BD26">
        <v>2.52</v>
      </c>
      <c r="BE26">
        <v>3.6</v>
      </c>
      <c r="BF26">
        <v>4.33</v>
      </c>
      <c r="BG26">
        <v>2.83</v>
      </c>
      <c r="BH26">
        <v>2.34</v>
      </c>
      <c r="BI26">
        <v>2.2400000000000002</v>
      </c>
      <c r="BJ26">
        <v>2.31</v>
      </c>
      <c r="BK26">
        <v>2.06</v>
      </c>
    </row>
    <row r="27" spans="1:63" x14ac:dyDescent="0.3">
      <c r="A27" t="s">
        <v>50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  <c r="AZ27">
        <v>16.329999999999998</v>
      </c>
      <c r="BA27">
        <v>16.309999999999999</v>
      </c>
      <c r="BB27">
        <v>17.11</v>
      </c>
      <c r="BC27">
        <v>17.29</v>
      </c>
      <c r="BD27">
        <v>17.25</v>
      </c>
      <c r="BE27">
        <v>15.6</v>
      </c>
      <c r="BF27">
        <v>15.73</v>
      </c>
      <c r="BG27">
        <v>16.77</v>
      </c>
      <c r="BH27">
        <v>15.2</v>
      </c>
      <c r="BI27">
        <v>13.53</v>
      </c>
      <c r="BJ27">
        <v>14.98</v>
      </c>
      <c r="BK27">
        <v>17.03</v>
      </c>
    </row>
    <row r="30" spans="1:63" x14ac:dyDescent="0.3">
      <c r="A30" t="s">
        <v>37</v>
      </c>
    </row>
    <row r="31" spans="1:63" x14ac:dyDescent="0.3">
      <c r="A31" t="s">
        <v>38</v>
      </c>
    </row>
    <row r="32" spans="1:63" x14ac:dyDescent="0.3">
      <c r="A32" t="s">
        <v>53</v>
      </c>
    </row>
    <row r="33" spans="1:63" x14ac:dyDescent="0.3">
      <c r="A33" t="s">
        <v>40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54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  <c r="AZ33" s="1">
        <v>44986</v>
      </c>
      <c r="BA33" s="1">
        <v>45017</v>
      </c>
      <c r="BB33" s="1">
        <v>45047</v>
      </c>
      <c r="BC33" s="1">
        <v>45078</v>
      </c>
      <c r="BD33" s="1">
        <v>45108</v>
      </c>
      <c r="BE33" s="1">
        <v>45139</v>
      </c>
      <c r="BF33" s="1">
        <v>45170</v>
      </c>
      <c r="BG33" s="1">
        <v>45200</v>
      </c>
      <c r="BH33" s="1">
        <v>45231</v>
      </c>
      <c r="BI33" s="1">
        <v>45261</v>
      </c>
      <c r="BJ33" s="1">
        <v>45292</v>
      </c>
      <c r="BK33" s="1">
        <v>45323</v>
      </c>
    </row>
    <row r="34" spans="1:63" x14ac:dyDescent="0.3">
      <c r="A34" t="s">
        <v>41</v>
      </c>
    </row>
    <row r="35" spans="1:63" x14ac:dyDescent="0.3">
      <c r="A35" t="s">
        <v>42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  <c r="AZ35">
        <v>100</v>
      </c>
      <c r="BA35">
        <v>100</v>
      </c>
      <c r="BB35">
        <v>100</v>
      </c>
      <c r="BC35">
        <v>100</v>
      </c>
      <c r="BD35">
        <v>100</v>
      </c>
      <c r="BE35">
        <v>100</v>
      </c>
      <c r="BF35">
        <v>100</v>
      </c>
      <c r="BG35">
        <v>100</v>
      </c>
      <c r="BH35">
        <v>100</v>
      </c>
      <c r="BI35">
        <v>100</v>
      </c>
      <c r="BJ35">
        <v>100</v>
      </c>
      <c r="BK35">
        <v>100</v>
      </c>
    </row>
    <row r="36" spans="1:63" x14ac:dyDescent="0.3">
      <c r="A36" t="s">
        <v>43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  <c r="AZ36">
        <v>79.55</v>
      </c>
      <c r="BA36">
        <v>79.12</v>
      </c>
      <c r="BB36">
        <v>79.13</v>
      </c>
      <c r="BC36">
        <v>79.44</v>
      </c>
      <c r="BD36">
        <v>80.150000000000006</v>
      </c>
      <c r="BE36">
        <v>80.75</v>
      </c>
      <c r="BF36">
        <v>80.31</v>
      </c>
      <c r="BG36">
        <v>80.25</v>
      </c>
      <c r="BH36">
        <v>81.14</v>
      </c>
      <c r="BI36">
        <v>81.78</v>
      </c>
      <c r="BJ36">
        <v>80.239999999999995</v>
      </c>
      <c r="BK36">
        <v>80.72</v>
      </c>
    </row>
    <row r="37" spans="1:63" x14ac:dyDescent="0.3">
      <c r="A37" t="s">
        <v>44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  <c r="AZ37">
        <v>3.12</v>
      </c>
      <c r="BA37">
        <v>3.05</v>
      </c>
      <c r="BB37">
        <v>3.29</v>
      </c>
      <c r="BC37">
        <v>3.11</v>
      </c>
      <c r="BD37">
        <v>3.11</v>
      </c>
      <c r="BE37">
        <v>3.17</v>
      </c>
      <c r="BF37">
        <v>3.1</v>
      </c>
      <c r="BG37">
        <v>3.18</v>
      </c>
      <c r="BH37">
        <v>2.67</v>
      </c>
      <c r="BI37">
        <v>2.78</v>
      </c>
      <c r="BJ37">
        <v>3.5</v>
      </c>
      <c r="BK37">
        <v>3.24</v>
      </c>
    </row>
    <row r="38" spans="1:63" x14ac:dyDescent="0.3">
      <c r="A38" t="s">
        <v>45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  <c r="AZ38">
        <v>17.329999999999998</v>
      </c>
      <c r="BA38">
        <v>17.84</v>
      </c>
      <c r="BB38">
        <v>17.57</v>
      </c>
      <c r="BC38">
        <v>17.440000000000001</v>
      </c>
      <c r="BD38">
        <v>16.75</v>
      </c>
      <c r="BE38">
        <v>16.079999999999998</v>
      </c>
      <c r="BF38">
        <v>16.579999999999998</v>
      </c>
      <c r="BG38">
        <v>16.57</v>
      </c>
      <c r="BH38">
        <v>16.190000000000001</v>
      </c>
      <c r="BI38">
        <v>15.44</v>
      </c>
      <c r="BJ38">
        <v>16.25</v>
      </c>
      <c r="BK38">
        <v>16.04</v>
      </c>
    </row>
    <row r="40" spans="1:63" x14ac:dyDescent="0.3">
      <c r="A40" t="s">
        <v>46</v>
      </c>
    </row>
    <row r="41" spans="1:63" x14ac:dyDescent="0.3">
      <c r="A41" t="s">
        <v>47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</row>
    <row r="42" spans="1:63" x14ac:dyDescent="0.3">
      <c r="A42" t="s">
        <v>48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  <c r="AZ42">
        <v>75.84</v>
      </c>
      <c r="BA42">
        <v>74.67</v>
      </c>
      <c r="BB42">
        <v>74.39</v>
      </c>
      <c r="BC42">
        <v>74.66</v>
      </c>
      <c r="BD42">
        <v>75.61</v>
      </c>
      <c r="BE42">
        <v>76.73</v>
      </c>
      <c r="BF42">
        <v>76.08</v>
      </c>
      <c r="BG42">
        <v>75.849999999999994</v>
      </c>
      <c r="BH42">
        <v>76.95</v>
      </c>
      <c r="BI42">
        <v>77.7</v>
      </c>
      <c r="BJ42">
        <v>76.55</v>
      </c>
      <c r="BK42">
        <v>76.430000000000007</v>
      </c>
    </row>
    <row r="43" spans="1:63" x14ac:dyDescent="0.3">
      <c r="A43" t="s">
        <v>49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  <c r="AZ43">
        <v>7.3</v>
      </c>
      <c r="BA43">
        <v>7.64</v>
      </c>
      <c r="BB43">
        <v>8.3800000000000008</v>
      </c>
      <c r="BC43">
        <v>8.09</v>
      </c>
      <c r="BD43">
        <v>7.1</v>
      </c>
      <c r="BE43">
        <v>7.48</v>
      </c>
      <c r="BF43">
        <v>7.96</v>
      </c>
      <c r="BG43">
        <v>7.47</v>
      </c>
      <c r="BH43">
        <v>6.36</v>
      </c>
      <c r="BI43">
        <v>6.4</v>
      </c>
      <c r="BJ43">
        <v>7.18</v>
      </c>
      <c r="BK43">
        <v>7.49</v>
      </c>
    </row>
    <row r="44" spans="1:63" x14ac:dyDescent="0.3">
      <c r="A44" t="s">
        <v>50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  <c r="AZ44">
        <v>16.850000000000001</v>
      </c>
      <c r="BA44">
        <v>17.690000000000001</v>
      </c>
      <c r="BB44">
        <v>17.23</v>
      </c>
      <c r="BC44">
        <v>17.25</v>
      </c>
      <c r="BD44">
        <v>17.28</v>
      </c>
      <c r="BE44">
        <v>15.78</v>
      </c>
      <c r="BF44">
        <v>15.96</v>
      </c>
      <c r="BG44">
        <v>16.68</v>
      </c>
      <c r="BH44">
        <v>16.690000000000001</v>
      </c>
      <c r="BI44">
        <v>15.9</v>
      </c>
      <c r="BJ44">
        <v>16.27</v>
      </c>
      <c r="BK44">
        <v>16.079999999999998</v>
      </c>
    </row>
    <row r="46" spans="1:63" x14ac:dyDescent="0.3">
      <c r="A46" t="s">
        <v>51</v>
      </c>
    </row>
    <row r="47" spans="1:63" x14ac:dyDescent="0.3">
      <c r="A47" t="s">
        <v>47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  <c r="AZ47">
        <v>100</v>
      </c>
      <c r="BA47">
        <v>100</v>
      </c>
      <c r="BB47">
        <v>100</v>
      </c>
      <c r="BC47">
        <v>100</v>
      </c>
      <c r="BD47">
        <v>100</v>
      </c>
      <c r="BE47">
        <v>100</v>
      </c>
      <c r="BF47">
        <v>100</v>
      </c>
      <c r="BG47">
        <v>100</v>
      </c>
      <c r="BH47">
        <v>100</v>
      </c>
      <c r="BI47">
        <v>100</v>
      </c>
      <c r="BJ47">
        <v>100</v>
      </c>
      <c r="BK47">
        <v>100</v>
      </c>
    </row>
    <row r="48" spans="1:63" x14ac:dyDescent="0.3">
      <c r="A48" t="s">
        <v>48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  <c r="AZ48">
        <v>80.180000000000007</v>
      </c>
      <c r="BA48">
        <v>79.78</v>
      </c>
      <c r="BB48">
        <v>79.959999999999994</v>
      </c>
      <c r="BC48">
        <v>80.19</v>
      </c>
      <c r="BD48">
        <v>80.92</v>
      </c>
      <c r="BE48">
        <v>81.239999999999995</v>
      </c>
      <c r="BF48">
        <v>80.989999999999995</v>
      </c>
      <c r="BG48">
        <v>80.89</v>
      </c>
      <c r="BH48">
        <v>81.89</v>
      </c>
      <c r="BI48">
        <v>82.28</v>
      </c>
      <c r="BJ48">
        <v>80.91</v>
      </c>
      <c r="BK48">
        <v>81.650000000000006</v>
      </c>
    </row>
    <row r="49" spans="1:63" x14ac:dyDescent="0.3">
      <c r="A49" t="s">
        <v>49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  <c r="AZ49">
        <v>2.08</v>
      </c>
      <c r="BA49">
        <v>1.97</v>
      </c>
      <c r="BB49">
        <v>2.13</v>
      </c>
      <c r="BC49">
        <v>2.0699999999999998</v>
      </c>
      <c r="BD49">
        <v>2.17</v>
      </c>
      <c r="BE49">
        <v>2.25</v>
      </c>
      <c r="BF49">
        <v>1.97</v>
      </c>
      <c r="BG49">
        <v>2.1800000000000002</v>
      </c>
      <c r="BH49">
        <v>1.76</v>
      </c>
      <c r="BI49">
        <v>2</v>
      </c>
      <c r="BJ49">
        <v>2.57</v>
      </c>
      <c r="BK49">
        <v>2.1800000000000002</v>
      </c>
    </row>
    <row r="50" spans="1:63" x14ac:dyDescent="0.3">
      <c r="A50" t="s">
        <v>50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  <c r="AZ50">
        <v>17.739999999999998</v>
      </c>
      <c r="BA50">
        <v>18.239999999999998</v>
      </c>
      <c r="BB50">
        <v>17.91</v>
      </c>
      <c r="BC50">
        <v>17.75</v>
      </c>
      <c r="BD50">
        <v>16.91</v>
      </c>
      <c r="BE50">
        <v>16.510000000000002</v>
      </c>
      <c r="BF50">
        <v>17.04</v>
      </c>
      <c r="BG50">
        <v>16.93</v>
      </c>
      <c r="BH50">
        <v>16.34</v>
      </c>
      <c r="BI50">
        <v>15.72</v>
      </c>
      <c r="BJ50">
        <v>16.52</v>
      </c>
      <c r="BK50">
        <v>16.170000000000002</v>
      </c>
    </row>
    <row r="52" spans="1:63" x14ac:dyDescent="0.3">
      <c r="A52" t="s">
        <v>52</v>
      </c>
    </row>
    <row r="53" spans="1:63" x14ac:dyDescent="0.3">
      <c r="A53" t="s">
        <v>47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  <c r="AZ53">
        <v>100</v>
      </c>
      <c r="BA53">
        <v>100</v>
      </c>
      <c r="BB53">
        <v>100</v>
      </c>
      <c r="BC53">
        <v>100</v>
      </c>
      <c r="BD53">
        <v>100</v>
      </c>
      <c r="BE53">
        <v>100</v>
      </c>
      <c r="BF53">
        <v>100</v>
      </c>
      <c r="BG53">
        <v>100</v>
      </c>
      <c r="BH53">
        <v>100</v>
      </c>
      <c r="BI53">
        <v>100</v>
      </c>
      <c r="BJ53">
        <v>100</v>
      </c>
      <c r="BK53">
        <v>100</v>
      </c>
    </row>
    <row r="54" spans="1:63" x14ac:dyDescent="0.3">
      <c r="A54" t="s">
        <v>48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  <c r="AZ54">
        <v>81.55</v>
      </c>
      <c r="BA54">
        <v>81.680000000000007</v>
      </c>
      <c r="BB54">
        <v>81.180000000000007</v>
      </c>
      <c r="BC54">
        <v>81.709999999999994</v>
      </c>
      <c r="BD54">
        <v>81.44</v>
      </c>
      <c r="BE54">
        <v>83.07</v>
      </c>
      <c r="BF54">
        <v>82.15</v>
      </c>
      <c r="BG54">
        <v>82.99</v>
      </c>
      <c r="BH54">
        <v>82.8</v>
      </c>
      <c r="BI54">
        <v>84.45</v>
      </c>
      <c r="BJ54">
        <v>81.72</v>
      </c>
      <c r="BK54">
        <v>81.59</v>
      </c>
    </row>
    <row r="55" spans="1:63" x14ac:dyDescent="0.3">
      <c r="A55" t="s">
        <v>49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  <c r="AZ55">
        <v>2.98</v>
      </c>
      <c r="BA55">
        <v>2.74</v>
      </c>
      <c r="BB55">
        <v>2.91</v>
      </c>
      <c r="BC55">
        <v>2.61</v>
      </c>
      <c r="BD55">
        <v>3.63</v>
      </c>
      <c r="BE55">
        <v>3.17</v>
      </c>
      <c r="BF55">
        <v>3.3</v>
      </c>
      <c r="BG55">
        <v>3</v>
      </c>
      <c r="BH55">
        <v>2.73</v>
      </c>
      <c r="BI55">
        <v>2.2599999999999998</v>
      </c>
      <c r="BJ55">
        <v>3.79</v>
      </c>
      <c r="BK55">
        <v>3.27</v>
      </c>
    </row>
    <row r="56" spans="1:63" x14ac:dyDescent="0.3">
      <c r="A56" t="s">
        <v>50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  <c r="AZ56">
        <v>15.47</v>
      </c>
      <c r="BA56">
        <v>15.58</v>
      </c>
      <c r="BB56">
        <v>15.92</v>
      </c>
      <c r="BC56">
        <v>15.68</v>
      </c>
      <c r="BD56">
        <v>14.93</v>
      </c>
      <c r="BE56">
        <v>13.75</v>
      </c>
      <c r="BF56">
        <v>14.55</v>
      </c>
      <c r="BG56">
        <v>14</v>
      </c>
      <c r="BH56">
        <v>14.47</v>
      </c>
      <c r="BI56">
        <v>13.3</v>
      </c>
      <c r="BJ56">
        <v>14.49</v>
      </c>
      <c r="BK56">
        <v>15.14</v>
      </c>
    </row>
    <row r="59" spans="1:63" x14ac:dyDescent="0.3">
      <c r="A59" t="s">
        <v>37</v>
      </c>
    </row>
    <row r="60" spans="1:63" x14ac:dyDescent="0.3">
      <c r="A60" t="s">
        <v>38</v>
      </c>
    </row>
    <row r="61" spans="1:63" x14ac:dyDescent="0.3">
      <c r="A61" t="s">
        <v>55</v>
      </c>
    </row>
    <row r="62" spans="1:63" x14ac:dyDescent="0.3">
      <c r="A62" t="s">
        <v>40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54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  <c r="AZ62" s="1">
        <v>44986</v>
      </c>
      <c r="BA62" s="1">
        <v>45017</v>
      </c>
      <c r="BB62" s="1">
        <v>45047</v>
      </c>
      <c r="BC62" s="1">
        <v>45078</v>
      </c>
      <c r="BD62" s="1">
        <v>45108</v>
      </c>
      <c r="BE62" s="1">
        <v>45139</v>
      </c>
      <c r="BF62" s="1">
        <v>45170</v>
      </c>
      <c r="BG62" s="1">
        <v>45200</v>
      </c>
      <c r="BH62" s="1">
        <v>45231</v>
      </c>
      <c r="BI62" s="1">
        <v>45261</v>
      </c>
      <c r="BJ62" s="1">
        <v>45292</v>
      </c>
      <c r="BK62" s="1">
        <v>45323</v>
      </c>
    </row>
    <row r="63" spans="1:63" x14ac:dyDescent="0.3">
      <c r="A63" t="s">
        <v>41</v>
      </c>
    </row>
    <row r="64" spans="1:63" x14ac:dyDescent="0.3">
      <c r="A64" t="s">
        <v>42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  <c r="AZ64">
        <v>100</v>
      </c>
      <c r="BA64">
        <v>100</v>
      </c>
      <c r="BB64">
        <v>100</v>
      </c>
      <c r="BC64">
        <v>100</v>
      </c>
      <c r="BD64">
        <v>100</v>
      </c>
      <c r="BE64">
        <v>100</v>
      </c>
      <c r="BF64">
        <v>100</v>
      </c>
      <c r="BG64">
        <v>100</v>
      </c>
      <c r="BH64">
        <v>100</v>
      </c>
      <c r="BI64">
        <v>100</v>
      </c>
      <c r="BJ64">
        <v>100</v>
      </c>
      <c r="BK64">
        <v>100</v>
      </c>
    </row>
    <row r="65" spans="1:63" x14ac:dyDescent="0.3">
      <c r="A65" t="s">
        <v>43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  <c r="AZ65">
        <v>78.53</v>
      </c>
      <c r="BA65">
        <v>79.97</v>
      </c>
      <c r="BB65">
        <v>79.569999999999993</v>
      </c>
      <c r="BC65">
        <v>79.040000000000006</v>
      </c>
      <c r="BD65">
        <v>79.819999999999993</v>
      </c>
      <c r="BE65">
        <v>79.52</v>
      </c>
      <c r="BF65">
        <v>77.98</v>
      </c>
      <c r="BG65">
        <v>80.19</v>
      </c>
      <c r="BH65">
        <v>80.510000000000005</v>
      </c>
      <c r="BI65">
        <v>81.709999999999994</v>
      </c>
      <c r="BJ65">
        <v>78.56</v>
      </c>
      <c r="BK65">
        <v>78.739999999999995</v>
      </c>
    </row>
    <row r="66" spans="1:63" x14ac:dyDescent="0.3">
      <c r="A66" t="s">
        <v>44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  <c r="AZ66">
        <v>6.44</v>
      </c>
      <c r="BA66">
        <v>5.79</v>
      </c>
      <c r="BB66">
        <v>5.91</v>
      </c>
      <c r="BC66">
        <v>5.4</v>
      </c>
      <c r="BD66">
        <v>6.14</v>
      </c>
      <c r="BE66">
        <v>6.53</v>
      </c>
      <c r="BF66">
        <v>6.45</v>
      </c>
      <c r="BG66">
        <v>4.8600000000000003</v>
      </c>
      <c r="BH66">
        <v>4.75</v>
      </c>
      <c r="BI66">
        <v>4.3099999999999996</v>
      </c>
      <c r="BJ66">
        <v>6.9</v>
      </c>
      <c r="BK66">
        <v>6.55</v>
      </c>
    </row>
    <row r="67" spans="1:63" x14ac:dyDescent="0.3">
      <c r="A67" t="s">
        <v>45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  <c r="AZ67">
        <v>15.03</v>
      </c>
      <c r="BA67">
        <v>14.24</v>
      </c>
      <c r="BB67">
        <v>14.52</v>
      </c>
      <c r="BC67">
        <v>15.55</v>
      </c>
      <c r="BD67">
        <v>14.04</v>
      </c>
      <c r="BE67">
        <v>13.95</v>
      </c>
      <c r="BF67">
        <v>15.57</v>
      </c>
      <c r="BG67">
        <v>14.96</v>
      </c>
      <c r="BH67">
        <v>14.74</v>
      </c>
      <c r="BI67">
        <v>13.98</v>
      </c>
      <c r="BJ67">
        <v>14.55</v>
      </c>
      <c r="BK67">
        <v>14.71</v>
      </c>
    </row>
    <row r="69" spans="1:63" x14ac:dyDescent="0.3">
      <c r="A69" t="s">
        <v>46</v>
      </c>
    </row>
    <row r="70" spans="1:63" x14ac:dyDescent="0.3">
      <c r="A70" t="s">
        <v>47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  <c r="AZ70">
        <v>100</v>
      </c>
      <c r="BA70">
        <v>100</v>
      </c>
      <c r="BB70">
        <v>100</v>
      </c>
      <c r="BC70">
        <v>100</v>
      </c>
      <c r="BD70">
        <v>100</v>
      </c>
      <c r="BE70">
        <v>100</v>
      </c>
      <c r="BF70">
        <v>100</v>
      </c>
      <c r="BG70">
        <v>100</v>
      </c>
      <c r="BH70">
        <v>100</v>
      </c>
      <c r="BI70">
        <v>100</v>
      </c>
      <c r="BJ70">
        <v>100</v>
      </c>
      <c r="BK70">
        <v>100</v>
      </c>
    </row>
    <row r="71" spans="1:63" x14ac:dyDescent="0.3">
      <c r="A71" t="s">
        <v>48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  <c r="AZ71">
        <v>67.790000000000006</v>
      </c>
      <c r="BA71">
        <v>69.930000000000007</v>
      </c>
      <c r="BB71">
        <v>68.3</v>
      </c>
      <c r="BC71">
        <v>67.45</v>
      </c>
      <c r="BD71">
        <v>69.900000000000006</v>
      </c>
      <c r="BE71">
        <v>68.98</v>
      </c>
      <c r="BF71">
        <v>65.73</v>
      </c>
      <c r="BG71">
        <v>68.180000000000007</v>
      </c>
      <c r="BH71">
        <v>70.37</v>
      </c>
      <c r="BI71">
        <v>73.11</v>
      </c>
      <c r="BJ71">
        <v>65.98</v>
      </c>
      <c r="BK71">
        <v>67.44</v>
      </c>
    </row>
    <row r="72" spans="1:63" x14ac:dyDescent="0.3">
      <c r="A72" t="s">
        <v>49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  <c r="AZ72">
        <v>16.86</v>
      </c>
      <c r="BA72">
        <v>15.93</v>
      </c>
      <c r="BB72">
        <v>17.48</v>
      </c>
      <c r="BC72">
        <v>16.690000000000001</v>
      </c>
      <c r="BD72">
        <v>16.329999999999998</v>
      </c>
      <c r="BE72">
        <v>17.100000000000001</v>
      </c>
      <c r="BF72">
        <v>18.47</v>
      </c>
      <c r="BG72">
        <v>15.7</v>
      </c>
      <c r="BH72">
        <v>13.54</v>
      </c>
      <c r="BI72">
        <v>11.43</v>
      </c>
      <c r="BJ72">
        <v>18.72</v>
      </c>
      <c r="BK72">
        <v>16.7</v>
      </c>
    </row>
    <row r="73" spans="1:63" x14ac:dyDescent="0.3">
      <c r="A73" t="s">
        <v>50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  <c r="AZ73">
        <v>15.35</v>
      </c>
      <c r="BA73">
        <v>14.14</v>
      </c>
      <c r="BB73">
        <v>14.22</v>
      </c>
      <c r="BC73">
        <v>15.86</v>
      </c>
      <c r="BD73">
        <v>13.77</v>
      </c>
      <c r="BE73">
        <v>13.92</v>
      </c>
      <c r="BF73">
        <v>15.8</v>
      </c>
      <c r="BG73">
        <v>16.12</v>
      </c>
      <c r="BH73">
        <v>16.09</v>
      </c>
      <c r="BI73">
        <v>15.46</v>
      </c>
      <c r="BJ73">
        <v>15.3</v>
      </c>
      <c r="BK73">
        <v>15.86</v>
      </c>
    </row>
    <row r="75" spans="1:63" x14ac:dyDescent="0.3">
      <c r="A75" t="s">
        <v>51</v>
      </c>
    </row>
    <row r="76" spans="1:63" x14ac:dyDescent="0.3">
      <c r="A76" t="s">
        <v>47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  <c r="AZ76">
        <v>100</v>
      </c>
      <c r="BA76">
        <v>100</v>
      </c>
      <c r="BB76">
        <v>100</v>
      </c>
      <c r="BC76">
        <v>100</v>
      </c>
      <c r="BD76">
        <v>100</v>
      </c>
      <c r="BE76">
        <v>100</v>
      </c>
      <c r="BF76">
        <v>100</v>
      </c>
      <c r="BG76">
        <v>100</v>
      </c>
      <c r="BH76">
        <v>100</v>
      </c>
      <c r="BI76">
        <v>100</v>
      </c>
      <c r="BJ76">
        <v>100</v>
      </c>
      <c r="BK76">
        <v>100</v>
      </c>
    </row>
    <row r="77" spans="1:63" x14ac:dyDescent="0.3">
      <c r="A77" t="s">
        <v>48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  <c r="AZ77">
        <v>80.88</v>
      </c>
      <c r="BA77">
        <v>83.81</v>
      </c>
      <c r="BB77">
        <v>83.13</v>
      </c>
      <c r="BC77">
        <v>82.44</v>
      </c>
      <c r="BD77">
        <v>83.63</v>
      </c>
      <c r="BE77">
        <v>83.63</v>
      </c>
      <c r="BF77">
        <v>81.86</v>
      </c>
      <c r="BG77">
        <v>83.62</v>
      </c>
      <c r="BH77">
        <v>82.64</v>
      </c>
      <c r="BI77">
        <v>84.17</v>
      </c>
      <c r="BJ77">
        <v>84.1</v>
      </c>
      <c r="BK77">
        <v>82.81</v>
      </c>
    </row>
    <row r="78" spans="1:63" x14ac:dyDescent="0.3">
      <c r="A78" t="s">
        <v>49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  <c r="AZ78">
        <v>3.69</v>
      </c>
      <c r="BA78">
        <v>2</v>
      </c>
      <c r="BB78">
        <v>1.9</v>
      </c>
      <c r="BC78">
        <v>1.53</v>
      </c>
      <c r="BD78">
        <v>2.54</v>
      </c>
      <c r="BE78">
        <v>1.93</v>
      </c>
      <c r="BF78">
        <v>1.95</v>
      </c>
      <c r="BG78">
        <v>1.59</v>
      </c>
      <c r="BH78">
        <v>1.68</v>
      </c>
      <c r="BI78">
        <v>1.83</v>
      </c>
      <c r="BJ78">
        <v>1.52</v>
      </c>
      <c r="BK78">
        <v>2.29</v>
      </c>
    </row>
    <row r="79" spans="1:63" x14ac:dyDescent="0.3">
      <c r="A79" t="s">
        <v>50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  <c r="AZ79">
        <v>15.43</v>
      </c>
      <c r="BA79">
        <v>14.18</v>
      </c>
      <c r="BB79">
        <v>14.97</v>
      </c>
      <c r="BC79">
        <v>16.03</v>
      </c>
      <c r="BD79">
        <v>13.83</v>
      </c>
      <c r="BE79">
        <v>14.44</v>
      </c>
      <c r="BF79">
        <v>16.190000000000001</v>
      </c>
      <c r="BG79">
        <v>14.79</v>
      </c>
      <c r="BH79">
        <v>15.67</v>
      </c>
      <c r="BI79">
        <v>14.01</v>
      </c>
      <c r="BJ79">
        <v>14.37</v>
      </c>
      <c r="BK79">
        <v>14.89</v>
      </c>
    </row>
    <row r="81" spans="1:63" x14ac:dyDescent="0.3">
      <c r="A81" t="s">
        <v>52</v>
      </c>
    </row>
    <row r="82" spans="1:63" x14ac:dyDescent="0.3">
      <c r="A82" t="s">
        <v>47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  <c r="AZ82">
        <v>100</v>
      </c>
      <c r="BA82">
        <v>100</v>
      </c>
      <c r="BB82">
        <v>100</v>
      </c>
      <c r="BC82">
        <v>100</v>
      </c>
      <c r="BD82">
        <v>100</v>
      </c>
      <c r="BE82">
        <v>100</v>
      </c>
      <c r="BF82">
        <v>100</v>
      </c>
      <c r="BG82">
        <v>100</v>
      </c>
      <c r="BH82">
        <v>100</v>
      </c>
      <c r="BI82">
        <v>100</v>
      </c>
      <c r="BJ82">
        <v>100</v>
      </c>
      <c r="BK82">
        <v>100</v>
      </c>
    </row>
    <row r="83" spans="1:63" x14ac:dyDescent="0.3">
      <c r="A83" t="s">
        <v>48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  <c r="AZ83">
        <v>80.650000000000006</v>
      </c>
      <c r="BA83">
        <v>76.69</v>
      </c>
      <c r="BB83">
        <v>80.58</v>
      </c>
      <c r="BC83">
        <v>83.26</v>
      </c>
      <c r="BD83">
        <v>79.650000000000006</v>
      </c>
      <c r="BE83">
        <v>82.47</v>
      </c>
      <c r="BF83">
        <v>82.17</v>
      </c>
      <c r="BG83">
        <v>79.92</v>
      </c>
      <c r="BH83">
        <v>83.27</v>
      </c>
      <c r="BI83">
        <v>81.790000000000006</v>
      </c>
      <c r="BJ83">
        <v>78.98</v>
      </c>
      <c r="BK83">
        <v>82.74</v>
      </c>
    </row>
    <row r="84" spans="1:63" x14ac:dyDescent="0.3">
      <c r="A84" t="s">
        <v>49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  <c r="AZ84">
        <v>6.19</v>
      </c>
      <c r="BA84">
        <v>8.7200000000000006</v>
      </c>
      <c r="BB84">
        <v>6.26</v>
      </c>
      <c r="BC84">
        <v>3.49</v>
      </c>
      <c r="BD84">
        <v>5.09</v>
      </c>
      <c r="BE84">
        <v>5.31</v>
      </c>
      <c r="BF84">
        <v>5.29</v>
      </c>
      <c r="BG84">
        <v>5.8</v>
      </c>
      <c r="BH84">
        <v>7.23</v>
      </c>
      <c r="BI84">
        <v>6.09</v>
      </c>
      <c r="BJ84">
        <v>7.19</v>
      </c>
      <c r="BK84">
        <v>5.24</v>
      </c>
    </row>
    <row r="85" spans="1:63" x14ac:dyDescent="0.3">
      <c r="A85" t="s">
        <v>50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  <c r="AZ85">
        <v>13.16</v>
      </c>
      <c r="BA85">
        <v>14.59</v>
      </c>
      <c r="BB85">
        <v>13.15</v>
      </c>
      <c r="BC85">
        <v>13.25</v>
      </c>
      <c r="BD85">
        <v>15.27</v>
      </c>
      <c r="BE85">
        <v>12.22</v>
      </c>
      <c r="BF85">
        <v>12.54</v>
      </c>
      <c r="BG85">
        <v>14.28</v>
      </c>
      <c r="BH85">
        <v>9.5</v>
      </c>
      <c r="BI85">
        <v>12.12</v>
      </c>
      <c r="BJ85">
        <v>13.83</v>
      </c>
      <c r="BK85">
        <v>12.02</v>
      </c>
    </row>
    <row r="88" spans="1:63" x14ac:dyDescent="0.3">
      <c r="A88" t="s">
        <v>37</v>
      </c>
    </row>
    <row r="89" spans="1:63" x14ac:dyDescent="0.3">
      <c r="A89" t="s">
        <v>38</v>
      </c>
    </row>
    <row r="90" spans="1:63" x14ac:dyDescent="0.3">
      <c r="A90" t="s">
        <v>56</v>
      </c>
    </row>
    <row r="91" spans="1:63" x14ac:dyDescent="0.3">
      <c r="A91" t="s">
        <v>40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54</v>
      </c>
      <c r="S91" s="1">
        <v>43983</v>
      </c>
      <c r="T91" s="1">
        <v>44013</v>
      </c>
      <c r="U91" s="1" t="s">
        <v>57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  <c r="AZ91" s="1">
        <v>44986</v>
      </c>
      <c r="BA91" s="1">
        <v>45017</v>
      </c>
      <c r="BB91" s="1">
        <v>45047</v>
      </c>
      <c r="BC91" s="1">
        <v>45078</v>
      </c>
      <c r="BD91" s="1">
        <v>45108</v>
      </c>
      <c r="BE91" s="1">
        <v>45139</v>
      </c>
      <c r="BF91" s="1">
        <v>45170</v>
      </c>
      <c r="BG91" s="1">
        <v>45200</v>
      </c>
      <c r="BH91" s="1">
        <v>45231</v>
      </c>
      <c r="BI91" s="1">
        <v>45261</v>
      </c>
      <c r="BJ91" s="1">
        <v>45292</v>
      </c>
      <c r="BK91" s="1">
        <v>45323</v>
      </c>
    </row>
    <row r="92" spans="1:63" x14ac:dyDescent="0.3">
      <c r="A92" t="s">
        <v>41</v>
      </c>
    </row>
    <row r="93" spans="1:63" x14ac:dyDescent="0.3">
      <c r="A93" t="s">
        <v>42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  <c r="AZ93">
        <v>100</v>
      </c>
      <c r="BA93">
        <v>100</v>
      </c>
      <c r="BB93">
        <v>100</v>
      </c>
      <c r="BC93">
        <v>100</v>
      </c>
      <c r="BD93">
        <v>100</v>
      </c>
      <c r="BE93">
        <v>100</v>
      </c>
      <c r="BF93">
        <v>100</v>
      </c>
      <c r="BG93">
        <v>100</v>
      </c>
      <c r="BH93">
        <v>100</v>
      </c>
      <c r="BI93">
        <v>100</v>
      </c>
      <c r="BJ93">
        <v>100</v>
      </c>
      <c r="BK93">
        <v>100</v>
      </c>
    </row>
    <row r="94" spans="1:63" x14ac:dyDescent="0.3">
      <c r="A94" t="s">
        <v>43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  <c r="AZ94">
        <v>75.680000000000007</v>
      </c>
      <c r="BA94">
        <v>77.47</v>
      </c>
      <c r="BB94">
        <v>77.22</v>
      </c>
      <c r="BC94">
        <v>76.94</v>
      </c>
      <c r="BD94">
        <v>79.03</v>
      </c>
      <c r="BE94">
        <v>77.63</v>
      </c>
      <c r="BF94">
        <v>72.06</v>
      </c>
      <c r="BG94">
        <v>77.180000000000007</v>
      </c>
      <c r="BH94">
        <v>77.86</v>
      </c>
      <c r="BI94">
        <v>79.849999999999994</v>
      </c>
      <c r="BJ94">
        <v>74.5</v>
      </c>
      <c r="BK94">
        <v>77.17</v>
      </c>
    </row>
    <row r="95" spans="1:63" x14ac:dyDescent="0.3">
      <c r="A95" t="s">
        <v>44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  <c r="AZ95">
        <v>8.2100000000000009</v>
      </c>
      <c r="BA95">
        <v>7.4</v>
      </c>
      <c r="BB95">
        <v>7.44</v>
      </c>
      <c r="BC95">
        <v>7.26</v>
      </c>
      <c r="BD95">
        <v>6.86</v>
      </c>
      <c r="BE95">
        <v>9.08</v>
      </c>
      <c r="BF95">
        <v>10.62</v>
      </c>
      <c r="BG95">
        <v>5.39</v>
      </c>
      <c r="BH95">
        <v>6.25</v>
      </c>
      <c r="BI95">
        <v>5.38</v>
      </c>
      <c r="BJ95">
        <v>8.8800000000000008</v>
      </c>
      <c r="BK95">
        <v>8.68</v>
      </c>
    </row>
    <row r="96" spans="1:63" x14ac:dyDescent="0.3">
      <c r="A96" t="s">
        <v>45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  <c r="AZ96">
        <v>16.11</v>
      </c>
      <c r="BA96">
        <v>15.12</v>
      </c>
      <c r="BB96">
        <v>15.33</v>
      </c>
      <c r="BC96">
        <v>15.8</v>
      </c>
      <c r="BD96">
        <v>14.12</v>
      </c>
      <c r="BE96">
        <v>13.29</v>
      </c>
      <c r="BF96">
        <v>17.329999999999998</v>
      </c>
      <c r="BG96">
        <v>17.420000000000002</v>
      </c>
      <c r="BH96">
        <v>15.88</v>
      </c>
      <c r="BI96">
        <v>14.77</v>
      </c>
      <c r="BJ96">
        <v>16.62</v>
      </c>
      <c r="BK96">
        <v>14.15</v>
      </c>
    </row>
    <row r="98" spans="1:63" x14ac:dyDescent="0.3">
      <c r="A98" t="s">
        <v>46</v>
      </c>
    </row>
    <row r="99" spans="1:63" x14ac:dyDescent="0.3">
      <c r="A99" t="s">
        <v>47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  <c r="AZ99">
        <v>100</v>
      </c>
      <c r="BA99">
        <v>100</v>
      </c>
      <c r="BB99">
        <v>100</v>
      </c>
      <c r="BC99">
        <v>100</v>
      </c>
      <c r="BD99">
        <v>100</v>
      </c>
      <c r="BE99">
        <v>100</v>
      </c>
      <c r="BF99">
        <v>100</v>
      </c>
      <c r="BG99">
        <v>100</v>
      </c>
      <c r="BH99">
        <v>100</v>
      </c>
      <c r="BI99">
        <v>100</v>
      </c>
      <c r="BJ99">
        <v>100</v>
      </c>
      <c r="BK99">
        <v>100</v>
      </c>
    </row>
    <row r="100" spans="1:63" x14ac:dyDescent="0.3">
      <c r="A100" t="s">
        <v>48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  <c r="AZ100">
        <v>60.96</v>
      </c>
      <c r="BA100">
        <v>66.03</v>
      </c>
      <c r="BB100">
        <v>64.959999999999994</v>
      </c>
      <c r="BC100">
        <v>63.59</v>
      </c>
      <c r="BD100">
        <v>67.790000000000006</v>
      </c>
      <c r="BE100">
        <v>64.98</v>
      </c>
      <c r="BF100">
        <v>59.23</v>
      </c>
      <c r="BG100">
        <v>66.14</v>
      </c>
      <c r="BH100">
        <v>67.55</v>
      </c>
      <c r="BI100">
        <v>71.349999999999994</v>
      </c>
      <c r="BJ100">
        <v>62.45</v>
      </c>
      <c r="BK100">
        <v>63.53</v>
      </c>
    </row>
    <row r="101" spans="1:63" x14ac:dyDescent="0.3">
      <c r="A101" t="s">
        <v>49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  <c r="AZ101">
        <v>22.39</v>
      </c>
      <c r="BA101">
        <v>19.41</v>
      </c>
      <c r="BB101">
        <v>20.440000000000001</v>
      </c>
      <c r="BC101">
        <v>19.13</v>
      </c>
      <c r="BD101">
        <v>18.25</v>
      </c>
      <c r="BE101">
        <v>22.34</v>
      </c>
      <c r="BF101">
        <v>25.18</v>
      </c>
      <c r="BG101">
        <v>16.809999999999999</v>
      </c>
      <c r="BH101">
        <v>14.87</v>
      </c>
      <c r="BI101">
        <v>13.91</v>
      </c>
      <c r="BJ101">
        <v>19.68</v>
      </c>
      <c r="BK101">
        <v>19.5</v>
      </c>
    </row>
    <row r="102" spans="1:63" x14ac:dyDescent="0.3">
      <c r="A102" t="s">
        <v>50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  <c r="AZ102">
        <v>16.64</v>
      </c>
      <c r="BA102">
        <v>14.56</v>
      </c>
      <c r="BB102">
        <v>14.6</v>
      </c>
      <c r="BC102">
        <v>17.29</v>
      </c>
      <c r="BD102">
        <v>13.96</v>
      </c>
      <c r="BE102">
        <v>12.68</v>
      </c>
      <c r="BF102">
        <v>15.59</v>
      </c>
      <c r="BG102">
        <v>17.059999999999999</v>
      </c>
      <c r="BH102">
        <v>17.579999999999998</v>
      </c>
      <c r="BI102">
        <v>14.74</v>
      </c>
      <c r="BJ102">
        <v>17.87</v>
      </c>
      <c r="BK102">
        <v>16.97</v>
      </c>
    </row>
    <row r="104" spans="1:63" x14ac:dyDescent="0.3">
      <c r="A104" t="s">
        <v>51</v>
      </c>
    </row>
    <row r="105" spans="1:63" x14ac:dyDescent="0.3">
      <c r="A105" t="s">
        <v>47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  <c r="AZ105">
        <v>100</v>
      </c>
      <c r="BA105">
        <v>100</v>
      </c>
      <c r="BB105">
        <v>100</v>
      </c>
      <c r="BC105">
        <v>100</v>
      </c>
      <c r="BD105">
        <v>100</v>
      </c>
      <c r="BE105">
        <v>100</v>
      </c>
      <c r="BF105">
        <v>100</v>
      </c>
      <c r="BG105">
        <v>100</v>
      </c>
      <c r="BH105">
        <v>100</v>
      </c>
      <c r="BI105">
        <v>100</v>
      </c>
      <c r="BJ105">
        <v>100</v>
      </c>
      <c r="BK105">
        <v>100</v>
      </c>
    </row>
    <row r="106" spans="1:63" x14ac:dyDescent="0.3">
      <c r="A106" t="s">
        <v>48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  <c r="AZ106">
        <v>81.55</v>
      </c>
      <c r="BA106">
        <v>83.42</v>
      </c>
      <c r="BB106">
        <v>83.71</v>
      </c>
      <c r="BC106">
        <v>82.57</v>
      </c>
      <c r="BD106">
        <v>85.95</v>
      </c>
      <c r="BE106">
        <v>83.98</v>
      </c>
      <c r="BF106">
        <v>80.099999999999994</v>
      </c>
      <c r="BG106">
        <v>82.35</v>
      </c>
      <c r="BH106">
        <v>81.78</v>
      </c>
      <c r="BI106">
        <v>85.11</v>
      </c>
      <c r="BJ106">
        <v>82.6</v>
      </c>
      <c r="BK106">
        <v>83.86</v>
      </c>
    </row>
    <row r="107" spans="1:63" x14ac:dyDescent="0.3">
      <c r="A107" t="s">
        <v>49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  <c r="AZ107">
        <v>1.83</v>
      </c>
      <c r="BA107">
        <v>0.94</v>
      </c>
      <c r="BB107">
        <v>0.53</v>
      </c>
      <c r="BC107">
        <v>0.62</v>
      </c>
      <c r="BD107">
        <v>0.45</v>
      </c>
      <c r="BE107">
        <v>0.97</v>
      </c>
      <c r="BF107">
        <v>0.7</v>
      </c>
      <c r="BG107">
        <v>0.98</v>
      </c>
      <c r="BH107">
        <v>0.89</v>
      </c>
      <c r="BI107">
        <v>0.3</v>
      </c>
      <c r="BJ107">
        <v>0.98</v>
      </c>
      <c r="BK107">
        <v>1.81</v>
      </c>
    </row>
    <row r="108" spans="1:63" x14ac:dyDescent="0.3">
      <c r="A108" t="s">
        <v>50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  <c r="AZ108">
        <v>16.62</v>
      </c>
      <c r="BA108">
        <v>15.64</v>
      </c>
      <c r="BB108">
        <v>15.77</v>
      </c>
      <c r="BC108">
        <v>16.809999999999999</v>
      </c>
      <c r="BD108">
        <v>13.6</v>
      </c>
      <c r="BE108">
        <v>15.04</v>
      </c>
      <c r="BF108">
        <v>19.2</v>
      </c>
      <c r="BG108">
        <v>16.670000000000002</v>
      </c>
      <c r="BH108">
        <v>17.329999999999998</v>
      </c>
      <c r="BI108">
        <v>14.59</v>
      </c>
      <c r="BJ108">
        <v>16.420000000000002</v>
      </c>
      <c r="BK108">
        <v>14.33</v>
      </c>
    </row>
    <row r="110" spans="1:63" x14ac:dyDescent="0.3">
      <c r="A110" t="s">
        <v>52</v>
      </c>
    </row>
    <row r="111" spans="1:63" x14ac:dyDescent="0.3">
      <c r="A111" t="s">
        <v>47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</row>
    <row r="112" spans="1:63" x14ac:dyDescent="0.3">
      <c r="A112" t="s">
        <v>48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  <c r="AZ112">
        <v>79.599999999999994</v>
      </c>
      <c r="BA112">
        <v>79.52</v>
      </c>
      <c r="BB112">
        <v>79.16</v>
      </c>
      <c r="BC112">
        <v>85.9</v>
      </c>
      <c r="BD112">
        <v>77.94</v>
      </c>
      <c r="BE112">
        <v>84.31</v>
      </c>
      <c r="BF112">
        <v>74.930000000000007</v>
      </c>
      <c r="BG112">
        <v>74.209999999999994</v>
      </c>
      <c r="BH112">
        <v>80.22</v>
      </c>
      <c r="BI112">
        <v>77.02</v>
      </c>
      <c r="BJ112">
        <v>71.62</v>
      </c>
      <c r="BK112">
        <v>84.37</v>
      </c>
    </row>
    <row r="113" spans="1:63" x14ac:dyDescent="0.3">
      <c r="A113" t="s">
        <v>49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  <c r="AZ113">
        <v>6.16</v>
      </c>
      <c r="BA113">
        <v>5.92</v>
      </c>
      <c r="BB113">
        <v>5.51</v>
      </c>
      <c r="BC113">
        <v>3.86</v>
      </c>
      <c r="BD113">
        <v>6.2</v>
      </c>
      <c r="BE113">
        <v>6.09</v>
      </c>
      <c r="BF113">
        <v>10.050000000000001</v>
      </c>
      <c r="BG113">
        <v>5.25</v>
      </c>
      <c r="BH113">
        <v>10.039999999999999</v>
      </c>
      <c r="BI113">
        <v>7.72</v>
      </c>
      <c r="BJ113">
        <v>13.85</v>
      </c>
      <c r="BK113">
        <v>7.05</v>
      </c>
    </row>
    <row r="114" spans="1:63" x14ac:dyDescent="0.3">
      <c r="A114" t="s">
        <v>50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  <c r="AZ114">
        <v>14.25</v>
      </c>
      <c r="BA114">
        <v>14.56</v>
      </c>
      <c r="BB114">
        <v>15.33</v>
      </c>
      <c r="BC114">
        <v>10.23</v>
      </c>
      <c r="BD114">
        <v>15.85</v>
      </c>
      <c r="BE114">
        <v>9.6</v>
      </c>
      <c r="BF114">
        <v>15.02</v>
      </c>
      <c r="BG114">
        <v>20.55</v>
      </c>
      <c r="BH114">
        <v>9.73</v>
      </c>
      <c r="BI114">
        <v>15.26</v>
      </c>
      <c r="BJ114">
        <v>14.53</v>
      </c>
      <c r="BK114">
        <v>8.58</v>
      </c>
    </row>
    <row r="117" spans="1:63" x14ac:dyDescent="0.3">
      <c r="A117" t="s">
        <v>37</v>
      </c>
    </row>
    <row r="118" spans="1:63" x14ac:dyDescent="0.3">
      <c r="A118" t="s">
        <v>38</v>
      </c>
    </row>
    <row r="119" spans="1:63" x14ac:dyDescent="0.3">
      <c r="A119" t="s">
        <v>58</v>
      </c>
    </row>
    <row r="120" spans="1:63" x14ac:dyDescent="0.3">
      <c r="A120" t="s">
        <v>40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54</v>
      </c>
      <c r="S120" s="1">
        <v>43983</v>
      </c>
      <c r="T120" s="1">
        <v>44013</v>
      </c>
      <c r="U120" s="1" t="s">
        <v>57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  <c r="AZ120" s="1">
        <v>44986</v>
      </c>
      <c r="BA120" s="1">
        <v>45017</v>
      </c>
      <c r="BB120" s="1">
        <v>45047</v>
      </c>
      <c r="BC120" s="1">
        <v>45078</v>
      </c>
      <c r="BD120" s="1">
        <v>45108</v>
      </c>
      <c r="BE120" s="1">
        <v>45139</v>
      </c>
      <c r="BF120" s="1">
        <v>45170</v>
      </c>
      <c r="BG120" s="1">
        <v>45200</v>
      </c>
      <c r="BH120" s="1">
        <v>45231</v>
      </c>
      <c r="BI120" s="1">
        <v>45261</v>
      </c>
      <c r="BJ120" s="1">
        <v>45292</v>
      </c>
      <c r="BK120" s="1">
        <v>45323</v>
      </c>
    </row>
    <row r="121" spans="1:63" x14ac:dyDescent="0.3">
      <c r="A121" t="s">
        <v>41</v>
      </c>
    </row>
    <row r="122" spans="1:63" x14ac:dyDescent="0.3">
      <c r="A122" t="s">
        <v>42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  <c r="AZ122">
        <v>100</v>
      </c>
      <c r="BA122">
        <v>100</v>
      </c>
      <c r="BB122">
        <v>100</v>
      </c>
      <c r="BC122">
        <v>100</v>
      </c>
      <c r="BD122">
        <v>100</v>
      </c>
      <c r="BE122">
        <v>100</v>
      </c>
      <c r="BF122">
        <v>100</v>
      </c>
      <c r="BG122">
        <v>100</v>
      </c>
      <c r="BH122">
        <v>100</v>
      </c>
      <c r="BI122">
        <v>100</v>
      </c>
      <c r="BJ122">
        <v>100</v>
      </c>
      <c r="BK122">
        <v>100</v>
      </c>
    </row>
    <row r="123" spans="1:63" x14ac:dyDescent="0.3">
      <c r="A123" t="s">
        <v>43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  <c r="AZ123">
        <v>78.739999999999995</v>
      </c>
      <c r="BA123">
        <v>79.23</v>
      </c>
      <c r="BB123">
        <v>82.47</v>
      </c>
      <c r="BC123">
        <v>80.239999999999995</v>
      </c>
      <c r="BD123">
        <v>78.08</v>
      </c>
      <c r="BE123">
        <v>80.36</v>
      </c>
      <c r="BF123">
        <v>74.62</v>
      </c>
      <c r="BG123">
        <v>79.5</v>
      </c>
      <c r="BH123">
        <v>75.78</v>
      </c>
      <c r="BI123">
        <v>81.349999999999994</v>
      </c>
      <c r="BJ123">
        <v>75.52</v>
      </c>
      <c r="BK123">
        <v>78.91</v>
      </c>
    </row>
    <row r="124" spans="1:63" x14ac:dyDescent="0.3">
      <c r="A124" t="s">
        <v>44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  <c r="AZ124">
        <v>4.97</v>
      </c>
      <c r="BA124">
        <v>4.9400000000000004</v>
      </c>
      <c r="BB124">
        <v>2.98</v>
      </c>
      <c r="BC124">
        <v>5.79</v>
      </c>
      <c r="BD124">
        <v>7.07</v>
      </c>
      <c r="BE124">
        <v>6.87</v>
      </c>
      <c r="BF124">
        <v>7.69</v>
      </c>
      <c r="BG124">
        <v>4.91</v>
      </c>
      <c r="BH124">
        <v>7.47</v>
      </c>
      <c r="BI124">
        <v>2.2400000000000002</v>
      </c>
      <c r="BJ124">
        <v>7.33</v>
      </c>
      <c r="BK124">
        <v>9.35</v>
      </c>
    </row>
    <row r="125" spans="1:63" x14ac:dyDescent="0.3">
      <c r="A125" t="s">
        <v>45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  <c r="AZ125">
        <v>16.29</v>
      </c>
      <c r="BA125">
        <v>15.83</v>
      </c>
      <c r="BB125">
        <v>14.55</v>
      </c>
      <c r="BC125">
        <v>13.97</v>
      </c>
      <c r="BD125">
        <v>14.86</v>
      </c>
      <c r="BE125">
        <v>12.78</v>
      </c>
      <c r="BF125">
        <v>17.690000000000001</v>
      </c>
      <c r="BG125">
        <v>15.58</v>
      </c>
      <c r="BH125">
        <v>16.75</v>
      </c>
      <c r="BI125">
        <v>16.420000000000002</v>
      </c>
      <c r="BJ125">
        <v>17.14</v>
      </c>
      <c r="BK125">
        <v>11.75</v>
      </c>
    </row>
    <row r="127" spans="1:63" x14ac:dyDescent="0.3">
      <c r="A127" t="s">
        <v>46</v>
      </c>
    </row>
    <row r="128" spans="1:63" x14ac:dyDescent="0.3">
      <c r="A128" t="s">
        <v>47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  <c r="AZ128">
        <v>100</v>
      </c>
      <c r="BA128">
        <v>100</v>
      </c>
      <c r="BB128">
        <v>100</v>
      </c>
      <c r="BC128">
        <v>100</v>
      </c>
      <c r="BD128">
        <v>100</v>
      </c>
      <c r="BE128">
        <v>100</v>
      </c>
      <c r="BF128">
        <v>100</v>
      </c>
      <c r="BG128">
        <v>100</v>
      </c>
      <c r="BH128">
        <v>100</v>
      </c>
      <c r="BI128">
        <v>100</v>
      </c>
      <c r="BJ128">
        <v>100</v>
      </c>
      <c r="BK128">
        <v>100</v>
      </c>
    </row>
    <row r="129" spans="1:63" x14ac:dyDescent="0.3">
      <c r="A129" t="s">
        <v>48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  <c r="AZ129">
        <v>58.65</v>
      </c>
      <c r="BA129">
        <v>58.37</v>
      </c>
      <c r="BB129">
        <v>76.09</v>
      </c>
      <c r="BC129">
        <v>67.099999999999994</v>
      </c>
      <c r="BD129">
        <v>65.3</v>
      </c>
      <c r="BE129">
        <v>69.47</v>
      </c>
      <c r="BF129">
        <v>64.97</v>
      </c>
      <c r="BG129">
        <v>69.239999999999995</v>
      </c>
      <c r="BH129">
        <v>51.18</v>
      </c>
      <c r="BI129">
        <v>74.25</v>
      </c>
      <c r="BJ129">
        <v>58.7</v>
      </c>
      <c r="BK129">
        <v>65.209999999999994</v>
      </c>
    </row>
    <row r="130" spans="1:63" x14ac:dyDescent="0.3">
      <c r="A130" t="s">
        <v>49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  <c r="AZ130">
        <v>22.34</v>
      </c>
      <c r="BA130">
        <v>21.6</v>
      </c>
      <c r="BB130">
        <v>12.66</v>
      </c>
      <c r="BC130">
        <v>18.53</v>
      </c>
      <c r="BD130">
        <v>24.29</v>
      </c>
      <c r="BE130">
        <v>24.24</v>
      </c>
      <c r="BF130">
        <v>27.45</v>
      </c>
      <c r="BG130">
        <v>22.34</v>
      </c>
      <c r="BH130">
        <v>27.87</v>
      </c>
      <c r="BI130">
        <v>14.04</v>
      </c>
      <c r="BJ130">
        <v>22.07</v>
      </c>
      <c r="BK130">
        <v>21.86</v>
      </c>
    </row>
    <row r="131" spans="1:63" x14ac:dyDescent="0.3">
      <c r="A131" t="s">
        <v>50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  <c r="AZ131">
        <v>19.010000000000002</v>
      </c>
      <c r="BA131">
        <v>20.03</v>
      </c>
      <c r="BB131">
        <v>11.25</v>
      </c>
      <c r="BC131">
        <v>14.37</v>
      </c>
      <c r="BD131">
        <v>10.41</v>
      </c>
      <c r="BE131">
        <v>6.29</v>
      </c>
      <c r="BF131">
        <v>7.58</v>
      </c>
      <c r="BG131">
        <v>8.42</v>
      </c>
      <c r="BH131">
        <v>20.95</v>
      </c>
      <c r="BI131">
        <v>11.71</v>
      </c>
      <c r="BJ131">
        <v>19.23</v>
      </c>
      <c r="BK131">
        <v>12.93</v>
      </c>
    </row>
    <row r="133" spans="1:63" x14ac:dyDescent="0.3">
      <c r="A133" t="s">
        <v>51</v>
      </c>
    </row>
    <row r="134" spans="1:63" x14ac:dyDescent="0.3">
      <c r="A134" t="s">
        <v>47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  <c r="AZ134">
        <v>100</v>
      </c>
      <c r="BA134">
        <v>100</v>
      </c>
      <c r="BB134">
        <v>100</v>
      </c>
      <c r="BC134">
        <v>100</v>
      </c>
      <c r="BD134">
        <v>100</v>
      </c>
      <c r="BE134">
        <v>100</v>
      </c>
      <c r="BF134">
        <v>100</v>
      </c>
      <c r="BG134">
        <v>100</v>
      </c>
      <c r="BH134">
        <v>100</v>
      </c>
      <c r="BI134">
        <v>100</v>
      </c>
      <c r="BJ134">
        <v>100</v>
      </c>
      <c r="BK134">
        <v>100</v>
      </c>
    </row>
    <row r="135" spans="1:63" x14ac:dyDescent="0.3">
      <c r="A135" t="s">
        <v>48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  <c r="AZ135">
        <v>82.37</v>
      </c>
      <c r="BA135">
        <v>84.31</v>
      </c>
      <c r="BB135">
        <v>84.01</v>
      </c>
      <c r="BC135">
        <v>84.77</v>
      </c>
      <c r="BD135">
        <v>82.72</v>
      </c>
      <c r="BE135">
        <v>83.32</v>
      </c>
      <c r="BF135">
        <v>78.3</v>
      </c>
      <c r="BG135">
        <v>82.81</v>
      </c>
      <c r="BH135">
        <v>80.36</v>
      </c>
      <c r="BI135">
        <v>81.37</v>
      </c>
      <c r="BJ135">
        <v>82.78</v>
      </c>
      <c r="BK135">
        <v>84.18</v>
      </c>
    </row>
    <row r="136" spans="1:63" x14ac:dyDescent="0.3">
      <c r="A136" t="s">
        <v>49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  <c r="AZ136">
        <v>0.17</v>
      </c>
      <c r="BA136">
        <v>0.27</v>
      </c>
      <c r="BB136">
        <v>1.02</v>
      </c>
      <c r="BC136">
        <v>0.55000000000000004</v>
      </c>
      <c r="BD136">
        <v>0.96</v>
      </c>
      <c r="BE136">
        <v>0</v>
      </c>
      <c r="BF136">
        <v>0</v>
      </c>
      <c r="BG136">
        <v>0.76</v>
      </c>
      <c r="BH136">
        <v>1.07</v>
      </c>
      <c r="BI136">
        <v>0</v>
      </c>
      <c r="BJ136">
        <v>0</v>
      </c>
      <c r="BK136">
        <v>2.95</v>
      </c>
    </row>
    <row r="137" spans="1:63" x14ac:dyDescent="0.3">
      <c r="A137" t="s">
        <v>50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  <c r="AZ137">
        <v>17.46</v>
      </c>
      <c r="BA137">
        <v>15.43</v>
      </c>
      <c r="BB137">
        <v>14.97</v>
      </c>
      <c r="BC137">
        <v>14.68</v>
      </c>
      <c r="BD137">
        <v>16.309999999999999</v>
      </c>
      <c r="BE137">
        <v>16.68</v>
      </c>
      <c r="BF137">
        <v>21.7</v>
      </c>
      <c r="BG137">
        <v>16.43</v>
      </c>
      <c r="BH137">
        <v>18.57</v>
      </c>
      <c r="BI137">
        <v>18.63</v>
      </c>
      <c r="BJ137">
        <v>17.22</v>
      </c>
      <c r="BK137">
        <v>12.87</v>
      </c>
    </row>
    <row r="139" spans="1:63" x14ac:dyDescent="0.3">
      <c r="A139" t="s">
        <v>52</v>
      </c>
    </row>
    <row r="140" spans="1:63" x14ac:dyDescent="0.3">
      <c r="A140" t="s">
        <v>47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  <c r="AZ140">
        <v>100</v>
      </c>
      <c r="BA140">
        <v>100</v>
      </c>
      <c r="BB140">
        <v>100</v>
      </c>
      <c r="BC140">
        <v>100</v>
      </c>
      <c r="BD140">
        <v>100</v>
      </c>
      <c r="BE140">
        <v>100</v>
      </c>
      <c r="BF140">
        <v>100</v>
      </c>
      <c r="BG140">
        <v>100</v>
      </c>
      <c r="BH140">
        <v>100</v>
      </c>
      <c r="BI140">
        <v>100</v>
      </c>
      <c r="BJ140">
        <v>100</v>
      </c>
      <c r="BK140">
        <v>100</v>
      </c>
    </row>
    <row r="141" spans="1:63" x14ac:dyDescent="0.3">
      <c r="A141" t="s">
        <v>48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  <c r="AZ141">
        <v>92.55</v>
      </c>
      <c r="BA141">
        <v>86.64</v>
      </c>
      <c r="BB141">
        <v>82.5</v>
      </c>
      <c r="BC141">
        <v>84.74</v>
      </c>
      <c r="BD141">
        <v>82.65</v>
      </c>
      <c r="BE141">
        <v>92.39</v>
      </c>
      <c r="BF141">
        <v>79.010000000000005</v>
      </c>
      <c r="BG141">
        <v>73.55</v>
      </c>
      <c r="BH141">
        <v>92.34</v>
      </c>
      <c r="BI141">
        <v>91.11</v>
      </c>
      <c r="BJ141">
        <v>88.43</v>
      </c>
      <c r="BK141">
        <v>96.5</v>
      </c>
    </row>
    <row r="142" spans="1:63" x14ac:dyDescent="0.3">
      <c r="A142" t="s">
        <v>49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  <c r="AZ142">
        <v>0</v>
      </c>
      <c r="BA142">
        <v>3.63</v>
      </c>
      <c r="BB142">
        <v>0</v>
      </c>
      <c r="BC142">
        <v>7.56</v>
      </c>
      <c r="BD142">
        <v>0</v>
      </c>
      <c r="BE142">
        <v>0</v>
      </c>
      <c r="BF142">
        <v>0</v>
      </c>
      <c r="BG142">
        <v>0</v>
      </c>
      <c r="BH142">
        <v>3.34</v>
      </c>
      <c r="BI142">
        <v>0</v>
      </c>
      <c r="BJ142">
        <v>2.66</v>
      </c>
      <c r="BK142">
        <v>0</v>
      </c>
    </row>
    <row r="143" spans="1:63" x14ac:dyDescent="0.3">
      <c r="A143" t="s">
        <v>50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  <c r="AZ143">
        <v>7.45</v>
      </c>
      <c r="BA143">
        <v>9.73</v>
      </c>
      <c r="BB143">
        <v>17.5</v>
      </c>
      <c r="BC143">
        <v>7.7</v>
      </c>
      <c r="BD143">
        <v>17.350000000000001</v>
      </c>
      <c r="BE143">
        <v>7.61</v>
      </c>
      <c r="BF143">
        <v>20.99</v>
      </c>
      <c r="BG143">
        <v>26.45</v>
      </c>
      <c r="BH143">
        <v>4.32</v>
      </c>
      <c r="BI143">
        <v>8.89</v>
      </c>
      <c r="BJ143">
        <v>8.92</v>
      </c>
      <c r="BK143">
        <v>3.5</v>
      </c>
    </row>
    <row r="146" spans="1:63" x14ac:dyDescent="0.3">
      <c r="A146" t="s">
        <v>37</v>
      </c>
    </row>
    <row r="147" spans="1:63" x14ac:dyDescent="0.3">
      <c r="A147" t="s">
        <v>38</v>
      </c>
    </row>
    <row r="148" spans="1:63" x14ac:dyDescent="0.3">
      <c r="A148" t="s">
        <v>59</v>
      </c>
    </row>
    <row r="149" spans="1:63" x14ac:dyDescent="0.3">
      <c r="A149" t="s">
        <v>40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54</v>
      </c>
      <c r="S149" s="1">
        <v>43983</v>
      </c>
      <c r="T149" s="1">
        <v>44013</v>
      </c>
      <c r="U149" s="1" t="s">
        <v>57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  <c r="AZ149" s="1">
        <v>44986</v>
      </c>
      <c r="BA149" s="1">
        <v>45017</v>
      </c>
      <c r="BB149" s="1">
        <v>45047</v>
      </c>
      <c r="BC149" s="1">
        <v>45078</v>
      </c>
      <c r="BD149" s="1">
        <v>45108</v>
      </c>
      <c r="BE149" s="1">
        <v>45139</v>
      </c>
      <c r="BF149" s="1">
        <v>45170</v>
      </c>
      <c r="BG149" s="1">
        <v>45200</v>
      </c>
      <c r="BH149" s="1">
        <v>45231</v>
      </c>
      <c r="BI149" s="1">
        <v>45261</v>
      </c>
      <c r="BJ149" s="1">
        <v>45292</v>
      </c>
      <c r="BK149" s="1">
        <v>45323</v>
      </c>
    </row>
    <row r="150" spans="1:63" x14ac:dyDescent="0.3">
      <c r="A150" t="s">
        <v>41</v>
      </c>
    </row>
    <row r="151" spans="1:63" x14ac:dyDescent="0.3">
      <c r="A151" t="s">
        <v>42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  <c r="AZ151">
        <v>100</v>
      </c>
      <c r="BA151">
        <v>100</v>
      </c>
      <c r="BB151">
        <v>100</v>
      </c>
      <c r="BC151">
        <v>100</v>
      </c>
      <c r="BD151">
        <v>100</v>
      </c>
      <c r="BE151">
        <v>100</v>
      </c>
      <c r="BF151">
        <v>100</v>
      </c>
      <c r="BG151">
        <v>100</v>
      </c>
      <c r="BH151">
        <v>100</v>
      </c>
      <c r="BI151">
        <v>100</v>
      </c>
      <c r="BJ151">
        <v>100</v>
      </c>
      <c r="BK151">
        <v>100</v>
      </c>
    </row>
    <row r="152" spans="1:63" x14ac:dyDescent="0.3">
      <c r="A152" t="s">
        <v>43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  <c r="AZ152">
        <v>74.78</v>
      </c>
      <c r="BA152">
        <v>76.92</v>
      </c>
      <c r="BB152">
        <v>75.540000000000006</v>
      </c>
      <c r="BC152">
        <v>76.03</v>
      </c>
      <c r="BD152">
        <v>79.34</v>
      </c>
      <c r="BE152">
        <v>76.760000000000005</v>
      </c>
      <c r="BF152">
        <v>71.209999999999994</v>
      </c>
      <c r="BG152">
        <v>76.42</v>
      </c>
      <c r="BH152">
        <v>78.78</v>
      </c>
      <c r="BI152">
        <v>79.27</v>
      </c>
      <c r="BJ152">
        <v>74.13</v>
      </c>
      <c r="BK152">
        <v>76.63</v>
      </c>
    </row>
    <row r="153" spans="1:63" x14ac:dyDescent="0.3">
      <c r="A153" t="s">
        <v>44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  <c r="AZ153">
        <v>9.16</v>
      </c>
      <c r="BA153">
        <v>8.19</v>
      </c>
      <c r="BB153">
        <v>8.8800000000000008</v>
      </c>
      <c r="BC153">
        <v>7.66</v>
      </c>
      <c r="BD153">
        <v>6.79</v>
      </c>
      <c r="BE153">
        <v>9.7799999999999994</v>
      </c>
      <c r="BF153">
        <v>11.58</v>
      </c>
      <c r="BG153">
        <v>5.55</v>
      </c>
      <c r="BH153">
        <v>5.72</v>
      </c>
      <c r="BI153">
        <v>6.62</v>
      </c>
      <c r="BJ153">
        <v>9.44</v>
      </c>
      <c r="BK153">
        <v>8.4700000000000006</v>
      </c>
    </row>
    <row r="154" spans="1:63" x14ac:dyDescent="0.3">
      <c r="A154" t="s">
        <v>45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  <c r="AZ154">
        <v>16.059999999999999</v>
      </c>
      <c r="BA154">
        <v>14.9</v>
      </c>
      <c r="BB154">
        <v>15.58</v>
      </c>
      <c r="BC154">
        <v>16.309999999999999</v>
      </c>
      <c r="BD154">
        <v>13.87</v>
      </c>
      <c r="BE154">
        <v>13.45</v>
      </c>
      <c r="BF154">
        <v>17.21</v>
      </c>
      <c r="BG154">
        <v>18.03</v>
      </c>
      <c r="BH154">
        <v>15.5</v>
      </c>
      <c r="BI154">
        <v>14.12</v>
      </c>
      <c r="BJ154">
        <v>16.43</v>
      </c>
      <c r="BK154">
        <v>14.9</v>
      </c>
    </row>
    <row r="156" spans="1:63" x14ac:dyDescent="0.3">
      <c r="A156" t="s">
        <v>46</v>
      </c>
    </row>
    <row r="157" spans="1:63" x14ac:dyDescent="0.3">
      <c r="A157" t="s">
        <v>47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  <c r="AZ157">
        <v>100</v>
      </c>
      <c r="BA157">
        <v>100</v>
      </c>
      <c r="BB157">
        <v>100</v>
      </c>
      <c r="BC157">
        <v>100</v>
      </c>
      <c r="BD157">
        <v>100</v>
      </c>
      <c r="BE157">
        <v>100</v>
      </c>
      <c r="BF157">
        <v>100</v>
      </c>
      <c r="BG157">
        <v>100</v>
      </c>
      <c r="BH157">
        <v>100</v>
      </c>
      <c r="BI157">
        <v>100</v>
      </c>
      <c r="BJ157">
        <v>100</v>
      </c>
      <c r="BK157">
        <v>100</v>
      </c>
    </row>
    <row r="158" spans="1:63" x14ac:dyDescent="0.3">
      <c r="A158" t="s">
        <v>48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  <c r="AZ158">
        <v>61.5</v>
      </c>
      <c r="BA158">
        <v>67.52</v>
      </c>
      <c r="BB158">
        <v>63.11</v>
      </c>
      <c r="BC158">
        <v>62.87</v>
      </c>
      <c r="BD158">
        <v>68.510000000000005</v>
      </c>
      <c r="BE158">
        <v>63.84</v>
      </c>
      <c r="BF158">
        <v>57.81</v>
      </c>
      <c r="BG158">
        <v>65.319999999999993</v>
      </c>
      <c r="BH158">
        <v>73.66</v>
      </c>
      <c r="BI158">
        <v>70.75</v>
      </c>
      <c r="BJ158">
        <v>63.8</v>
      </c>
      <c r="BK158">
        <v>62.96</v>
      </c>
    </row>
    <row r="159" spans="1:63" x14ac:dyDescent="0.3">
      <c r="A159" t="s">
        <v>49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  <c r="AZ159">
        <v>22.4</v>
      </c>
      <c r="BA159">
        <v>18.98</v>
      </c>
      <c r="BB159">
        <v>21.74</v>
      </c>
      <c r="BC159">
        <v>19.25</v>
      </c>
      <c r="BD159">
        <v>16.52</v>
      </c>
      <c r="BE159">
        <v>21.86</v>
      </c>
      <c r="BF159">
        <v>24.62</v>
      </c>
      <c r="BG159">
        <v>15.36</v>
      </c>
      <c r="BH159">
        <v>10.02</v>
      </c>
      <c r="BI159">
        <v>13.89</v>
      </c>
      <c r="BJ159">
        <v>18.809999999999999</v>
      </c>
      <c r="BK159">
        <v>18.68</v>
      </c>
    </row>
    <row r="160" spans="1:63" x14ac:dyDescent="0.3">
      <c r="A160" t="s">
        <v>50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  <c r="AZ160">
        <v>16.100000000000001</v>
      </c>
      <c r="BA160">
        <v>13.5</v>
      </c>
      <c r="BB160">
        <v>15.15</v>
      </c>
      <c r="BC160">
        <v>17.88</v>
      </c>
      <c r="BD160">
        <v>14.97</v>
      </c>
      <c r="BE160">
        <v>14.29</v>
      </c>
      <c r="BF160">
        <v>17.57</v>
      </c>
      <c r="BG160">
        <v>19.32</v>
      </c>
      <c r="BH160">
        <v>16.32</v>
      </c>
      <c r="BI160">
        <v>15.36</v>
      </c>
      <c r="BJ160">
        <v>17.38</v>
      </c>
      <c r="BK160">
        <v>18.36</v>
      </c>
    </row>
    <row r="162" spans="1:63" x14ac:dyDescent="0.3">
      <c r="A162" t="s">
        <v>51</v>
      </c>
    </row>
    <row r="163" spans="1:63" x14ac:dyDescent="0.3">
      <c r="A163" t="s">
        <v>47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  <c r="AZ163">
        <v>100</v>
      </c>
      <c r="BA163">
        <v>100</v>
      </c>
      <c r="BB163">
        <v>100</v>
      </c>
      <c r="BC163">
        <v>100</v>
      </c>
      <c r="BD163">
        <v>100</v>
      </c>
      <c r="BE163">
        <v>100</v>
      </c>
      <c r="BF163">
        <v>100</v>
      </c>
      <c r="BG163">
        <v>100</v>
      </c>
      <c r="BH163">
        <v>100</v>
      </c>
      <c r="BI163">
        <v>100</v>
      </c>
      <c r="BJ163">
        <v>100</v>
      </c>
      <c r="BK163">
        <v>100</v>
      </c>
    </row>
    <row r="164" spans="1:63" x14ac:dyDescent="0.3">
      <c r="A164" t="s">
        <v>48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  <c r="AZ164">
        <v>81.239999999999995</v>
      </c>
      <c r="BA164">
        <v>82.99</v>
      </c>
      <c r="BB164">
        <v>83.55</v>
      </c>
      <c r="BC164">
        <v>81.7</v>
      </c>
      <c r="BD164">
        <v>87.36</v>
      </c>
      <c r="BE164">
        <v>84.27</v>
      </c>
      <c r="BF164">
        <v>80.92</v>
      </c>
      <c r="BG164">
        <v>82.15</v>
      </c>
      <c r="BH164">
        <v>82.52</v>
      </c>
      <c r="BI164">
        <v>87.44</v>
      </c>
      <c r="BJ164">
        <v>82.53</v>
      </c>
      <c r="BK164">
        <v>83.75</v>
      </c>
    </row>
    <row r="165" spans="1:63" x14ac:dyDescent="0.3">
      <c r="A165" t="s">
        <v>49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  <c r="AZ165">
        <v>2.4700000000000002</v>
      </c>
      <c r="BA165">
        <v>1.27</v>
      </c>
      <c r="BB165">
        <v>0.26</v>
      </c>
      <c r="BC165">
        <v>0.65</v>
      </c>
      <c r="BD165">
        <v>0.22</v>
      </c>
      <c r="BE165">
        <v>1.39</v>
      </c>
      <c r="BF165">
        <v>1.03</v>
      </c>
      <c r="BG165">
        <v>1.07</v>
      </c>
      <c r="BH165">
        <v>0.79</v>
      </c>
      <c r="BI165">
        <v>0.48</v>
      </c>
      <c r="BJ165">
        <v>1.39</v>
      </c>
      <c r="BK165">
        <v>1.41</v>
      </c>
    </row>
    <row r="166" spans="1:63" x14ac:dyDescent="0.3">
      <c r="A166" t="s">
        <v>50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  <c r="AZ166">
        <v>16.3</v>
      </c>
      <c r="BA166">
        <v>15.75</v>
      </c>
      <c r="BB166">
        <v>16.190000000000001</v>
      </c>
      <c r="BC166">
        <v>17.66</v>
      </c>
      <c r="BD166">
        <v>12.42</v>
      </c>
      <c r="BE166">
        <v>14.33</v>
      </c>
      <c r="BF166">
        <v>18.05</v>
      </c>
      <c r="BG166">
        <v>16.77</v>
      </c>
      <c r="BH166">
        <v>16.68</v>
      </c>
      <c r="BI166">
        <v>12.09</v>
      </c>
      <c r="BJ166">
        <v>16.079999999999998</v>
      </c>
      <c r="BK166">
        <v>14.85</v>
      </c>
    </row>
    <row r="168" spans="1:63" x14ac:dyDescent="0.3">
      <c r="A168" t="s">
        <v>52</v>
      </c>
    </row>
    <row r="169" spans="1:63" x14ac:dyDescent="0.3">
      <c r="A169" t="s">
        <v>47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  <c r="AZ169">
        <v>100</v>
      </c>
      <c r="BA169">
        <v>100</v>
      </c>
      <c r="BB169">
        <v>100</v>
      </c>
      <c r="BC169">
        <v>100</v>
      </c>
      <c r="BD169">
        <v>100</v>
      </c>
      <c r="BE169">
        <v>100</v>
      </c>
      <c r="BF169">
        <v>100</v>
      </c>
      <c r="BG169">
        <v>100</v>
      </c>
      <c r="BH169">
        <v>100</v>
      </c>
      <c r="BI169">
        <v>100</v>
      </c>
      <c r="BJ169">
        <v>100</v>
      </c>
      <c r="BK169">
        <v>100</v>
      </c>
    </row>
    <row r="170" spans="1:63" x14ac:dyDescent="0.3">
      <c r="A170" t="s">
        <v>48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  <c r="AZ170">
        <v>77.14</v>
      </c>
      <c r="BA170">
        <v>78.489999999999995</v>
      </c>
      <c r="BB170">
        <v>78.709999999999994</v>
      </c>
      <c r="BC170">
        <v>86.05</v>
      </c>
      <c r="BD170">
        <v>77.09</v>
      </c>
      <c r="BE170">
        <v>82.93</v>
      </c>
      <c r="BF170">
        <v>74.3</v>
      </c>
      <c r="BG170">
        <v>74.28</v>
      </c>
      <c r="BH170">
        <v>76.06</v>
      </c>
      <c r="BI170">
        <v>74.33</v>
      </c>
      <c r="BJ170">
        <v>68.400000000000006</v>
      </c>
      <c r="BK170">
        <v>82.1</v>
      </c>
    </row>
    <row r="171" spans="1:63" x14ac:dyDescent="0.3">
      <c r="A171" t="s">
        <v>49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  <c r="AZ171">
        <v>7.32</v>
      </c>
      <c r="BA171">
        <v>6.25</v>
      </c>
      <c r="BB171">
        <v>6.24</v>
      </c>
      <c r="BC171">
        <v>3.4</v>
      </c>
      <c r="BD171">
        <v>7.33</v>
      </c>
      <c r="BE171">
        <v>7.13</v>
      </c>
      <c r="BF171">
        <v>11.59</v>
      </c>
      <c r="BG171">
        <v>5.85</v>
      </c>
      <c r="BH171">
        <v>12.35</v>
      </c>
      <c r="BI171">
        <v>9.19</v>
      </c>
      <c r="BJ171">
        <v>16</v>
      </c>
      <c r="BK171">
        <v>8.3699999999999992</v>
      </c>
    </row>
    <row r="172" spans="1:63" x14ac:dyDescent="0.3">
      <c r="A172" t="s">
        <v>50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  <c r="AZ172">
        <v>15.54</v>
      </c>
      <c r="BA172">
        <v>15.26</v>
      </c>
      <c r="BB172">
        <v>15.05</v>
      </c>
      <c r="BC172">
        <v>10.55</v>
      </c>
      <c r="BD172">
        <v>15.58</v>
      </c>
      <c r="BE172">
        <v>9.94</v>
      </c>
      <c r="BF172">
        <v>14.11</v>
      </c>
      <c r="BG172">
        <v>19.86</v>
      </c>
      <c r="BH172">
        <v>11.6</v>
      </c>
      <c r="BI172">
        <v>16.48</v>
      </c>
      <c r="BJ172">
        <v>15.6</v>
      </c>
      <c r="BK172">
        <v>9.5299999999999994</v>
      </c>
    </row>
    <row r="175" spans="1:63" x14ac:dyDescent="0.3">
      <c r="A175" t="s">
        <v>37</v>
      </c>
    </row>
    <row r="176" spans="1:63" x14ac:dyDescent="0.3">
      <c r="A176" t="s">
        <v>38</v>
      </c>
    </row>
    <row r="177" spans="1:63" x14ac:dyDescent="0.3">
      <c r="A177" t="s">
        <v>60</v>
      </c>
    </row>
    <row r="178" spans="1:63" x14ac:dyDescent="0.3">
      <c r="A178" t="s">
        <v>40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54</v>
      </c>
      <c r="S178" s="1">
        <v>43983</v>
      </c>
      <c r="T178" s="1">
        <v>44013</v>
      </c>
      <c r="U178" s="1" t="s">
        <v>57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  <c r="AZ178" s="1">
        <v>44986</v>
      </c>
      <c r="BA178" s="1">
        <v>45017</v>
      </c>
      <c r="BB178" s="1">
        <v>45047</v>
      </c>
      <c r="BC178" s="1">
        <v>45078</v>
      </c>
      <c r="BD178" s="1">
        <v>45108</v>
      </c>
      <c r="BE178" s="1">
        <v>45139</v>
      </c>
      <c r="BF178" s="1">
        <v>45170</v>
      </c>
      <c r="BG178" s="1">
        <v>45200</v>
      </c>
      <c r="BH178" s="1">
        <v>45231</v>
      </c>
      <c r="BI178" s="1">
        <v>45261</v>
      </c>
      <c r="BJ178" s="1">
        <v>45292</v>
      </c>
      <c r="BK178" s="1">
        <v>45323</v>
      </c>
    </row>
    <row r="179" spans="1:63" x14ac:dyDescent="0.3">
      <c r="A179" t="s">
        <v>41</v>
      </c>
    </row>
    <row r="180" spans="1:63" x14ac:dyDescent="0.3">
      <c r="A180" t="s">
        <v>42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  <c r="AZ180">
        <v>100</v>
      </c>
      <c r="BA180">
        <v>100</v>
      </c>
      <c r="BB180">
        <v>100</v>
      </c>
      <c r="BC180">
        <v>100</v>
      </c>
      <c r="BD180">
        <v>100</v>
      </c>
      <c r="BE180">
        <v>100</v>
      </c>
      <c r="BF180">
        <v>100</v>
      </c>
      <c r="BG180">
        <v>100</v>
      </c>
      <c r="BH180">
        <v>100</v>
      </c>
      <c r="BI180">
        <v>100</v>
      </c>
      <c r="BJ180">
        <v>100</v>
      </c>
      <c r="BK180">
        <v>100</v>
      </c>
    </row>
    <row r="181" spans="1:63" x14ac:dyDescent="0.3">
      <c r="A181" t="s">
        <v>43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  <c r="AZ181">
        <v>81.25</v>
      </c>
      <c r="BA181">
        <v>81.09</v>
      </c>
      <c r="BB181">
        <v>82.57</v>
      </c>
      <c r="BC181">
        <v>79.97</v>
      </c>
      <c r="BD181">
        <v>80.760000000000005</v>
      </c>
      <c r="BE181">
        <v>80.27</v>
      </c>
      <c r="BF181">
        <v>82.48</v>
      </c>
      <c r="BG181">
        <v>81.739999999999995</v>
      </c>
      <c r="BH181">
        <v>80.959999999999994</v>
      </c>
      <c r="BI181">
        <v>82.13</v>
      </c>
      <c r="BJ181">
        <v>78.06</v>
      </c>
      <c r="BK181">
        <v>78.39</v>
      </c>
    </row>
    <row r="182" spans="1:63" x14ac:dyDescent="0.3">
      <c r="A182" t="s">
        <v>44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  <c r="AZ182">
        <v>4.91</v>
      </c>
      <c r="BA182">
        <v>5.18</v>
      </c>
      <c r="BB182">
        <v>5.24</v>
      </c>
      <c r="BC182">
        <v>4.7699999999999996</v>
      </c>
      <c r="BD182">
        <v>5.24</v>
      </c>
      <c r="BE182">
        <v>6.1</v>
      </c>
      <c r="BF182">
        <v>4.68</v>
      </c>
      <c r="BG182">
        <v>6.16</v>
      </c>
      <c r="BH182">
        <v>5.44</v>
      </c>
      <c r="BI182">
        <v>4.34</v>
      </c>
      <c r="BJ182">
        <v>9.18</v>
      </c>
      <c r="BK182">
        <v>7.61</v>
      </c>
    </row>
    <row r="183" spans="1:63" x14ac:dyDescent="0.3">
      <c r="A183" t="s">
        <v>45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  <c r="AZ183">
        <v>13.84</v>
      </c>
      <c r="BA183">
        <v>13.73</v>
      </c>
      <c r="BB183">
        <v>12.19</v>
      </c>
      <c r="BC183">
        <v>15.26</v>
      </c>
      <c r="BD183">
        <v>14</v>
      </c>
      <c r="BE183">
        <v>13.63</v>
      </c>
      <c r="BF183">
        <v>12.84</v>
      </c>
      <c r="BG183">
        <v>12.1</v>
      </c>
      <c r="BH183">
        <v>13.6</v>
      </c>
      <c r="BI183">
        <v>13.53</v>
      </c>
      <c r="BJ183">
        <v>12.76</v>
      </c>
      <c r="BK183">
        <v>14</v>
      </c>
    </row>
    <row r="185" spans="1:63" x14ac:dyDescent="0.3">
      <c r="A185" t="s">
        <v>46</v>
      </c>
    </row>
    <row r="186" spans="1:63" x14ac:dyDescent="0.3">
      <c r="A186" t="s">
        <v>47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</row>
    <row r="187" spans="1:63" x14ac:dyDescent="0.3">
      <c r="A187" t="s">
        <v>48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  <c r="AZ187">
        <v>66.7</v>
      </c>
      <c r="BA187">
        <v>73.319999999999993</v>
      </c>
      <c r="BB187">
        <v>69.510000000000005</v>
      </c>
      <c r="BC187">
        <v>66.34</v>
      </c>
      <c r="BD187">
        <v>70.540000000000006</v>
      </c>
      <c r="BE187">
        <v>70.040000000000006</v>
      </c>
      <c r="BF187">
        <v>67.040000000000006</v>
      </c>
      <c r="BG187">
        <v>66.22</v>
      </c>
      <c r="BH187">
        <v>67.959999999999994</v>
      </c>
      <c r="BI187">
        <v>71.78</v>
      </c>
      <c r="BJ187">
        <v>66.61</v>
      </c>
      <c r="BK187">
        <v>67.94</v>
      </c>
    </row>
    <row r="188" spans="1:63" x14ac:dyDescent="0.3">
      <c r="A188" t="s">
        <v>49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  <c r="AZ188">
        <v>17.57</v>
      </c>
      <c r="BA188">
        <v>14.23</v>
      </c>
      <c r="BB188">
        <v>15.82</v>
      </c>
      <c r="BC188">
        <v>17.3</v>
      </c>
      <c r="BD188">
        <v>15.35</v>
      </c>
      <c r="BE188">
        <v>16.170000000000002</v>
      </c>
      <c r="BF188">
        <v>15.59</v>
      </c>
      <c r="BG188">
        <v>19.86</v>
      </c>
      <c r="BH188">
        <v>16.010000000000002</v>
      </c>
      <c r="BI188">
        <v>12.68</v>
      </c>
      <c r="BJ188">
        <v>20.03</v>
      </c>
      <c r="BK188">
        <v>16.96</v>
      </c>
    </row>
    <row r="189" spans="1:63" x14ac:dyDescent="0.3">
      <c r="A189" t="s">
        <v>50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  <c r="AZ189">
        <v>15.73</v>
      </c>
      <c r="BA189">
        <v>12.44</v>
      </c>
      <c r="BB189">
        <v>14.66</v>
      </c>
      <c r="BC189">
        <v>16.350000000000001</v>
      </c>
      <c r="BD189">
        <v>14.12</v>
      </c>
      <c r="BE189">
        <v>13.78</v>
      </c>
      <c r="BF189">
        <v>17.38</v>
      </c>
      <c r="BG189">
        <v>13.92</v>
      </c>
      <c r="BH189">
        <v>16.03</v>
      </c>
      <c r="BI189">
        <v>15.53</v>
      </c>
      <c r="BJ189">
        <v>13.37</v>
      </c>
      <c r="BK189">
        <v>15.1</v>
      </c>
    </row>
    <row r="191" spans="1:63" x14ac:dyDescent="0.3">
      <c r="A191" t="s">
        <v>51</v>
      </c>
    </row>
    <row r="192" spans="1:63" x14ac:dyDescent="0.3">
      <c r="A192" t="s">
        <v>47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  <c r="AZ192">
        <v>100</v>
      </c>
      <c r="BA192">
        <v>100</v>
      </c>
      <c r="BB192">
        <v>100</v>
      </c>
      <c r="BC192">
        <v>100</v>
      </c>
      <c r="BD192">
        <v>100</v>
      </c>
      <c r="BE192">
        <v>100</v>
      </c>
      <c r="BF192">
        <v>100</v>
      </c>
      <c r="BG192">
        <v>100</v>
      </c>
      <c r="BH192">
        <v>100</v>
      </c>
      <c r="BI192">
        <v>100</v>
      </c>
      <c r="BJ192">
        <v>100</v>
      </c>
      <c r="BK192">
        <v>100</v>
      </c>
    </row>
    <row r="193" spans="1:63" x14ac:dyDescent="0.3">
      <c r="A193" t="s">
        <v>48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  <c r="AZ193">
        <v>84.51</v>
      </c>
      <c r="BA193">
        <v>84.97</v>
      </c>
      <c r="BB193">
        <v>87.18</v>
      </c>
      <c r="BC193">
        <v>84.07</v>
      </c>
      <c r="BD193">
        <v>85.36</v>
      </c>
      <c r="BE193">
        <v>85.34</v>
      </c>
      <c r="BF193">
        <v>87.04</v>
      </c>
      <c r="BG193">
        <v>87.74</v>
      </c>
      <c r="BH193">
        <v>84.09</v>
      </c>
      <c r="BI193">
        <v>85.85</v>
      </c>
      <c r="BJ193">
        <v>86.94</v>
      </c>
      <c r="BK193">
        <v>85.46</v>
      </c>
    </row>
    <row r="194" spans="1:63" x14ac:dyDescent="0.3">
      <c r="A194" t="s">
        <v>49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  <c r="AZ194">
        <v>1.94</v>
      </c>
      <c r="BA194">
        <v>1.32</v>
      </c>
      <c r="BB194">
        <v>1.18</v>
      </c>
      <c r="BC194">
        <v>0.43</v>
      </c>
      <c r="BD194">
        <v>0.41</v>
      </c>
      <c r="BE194">
        <v>0.57999999999999996</v>
      </c>
      <c r="BF194">
        <v>1.03</v>
      </c>
      <c r="BG194">
        <v>0.9</v>
      </c>
      <c r="BH194">
        <v>1.99</v>
      </c>
      <c r="BI194">
        <v>0.99</v>
      </c>
      <c r="BJ194">
        <v>0.49</v>
      </c>
      <c r="BK194">
        <v>0.55000000000000004</v>
      </c>
    </row>
    <row r="195" spans="1:63" x14ac:dyDescent="0.3">
      <c r="A195" t="s">
        <v>50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  <c r="AZ195">
        <v>13.55</v>
      </c>
      <c r="BA195">
        <v>13.72</v>
      </c>
      <c r="BB195">
        <v>11.64</v>
      </c>
      <c r="BC195">
        <v>15.5</v>
      </c>
      <c r="BD195">
        <v>14.22</v>
      </c>
      <c r="BE195">
        <v>14.08</v>
      </c>
      <c r="BF195">
        <v>11.93</v>
      </c>
      <c r="BG195">
        <v>11.36</v>
      </c>
      <c r="BH195">
        <v>13.92</v>
      </c>
      <c r="BI195">
        <v>13.17</v>
      </c>
      <c r="BJ195">
        <v>12.57</v>
      </c>
      <c r="BK195">
        <v>13.99</v>
      </c>
    </row>
    <row r="197" spans="1:63" x14ac:dyDescent="0.3">
      <c r="A197" t="s">
        <v>52</v>
      </c>
    </row>
    <row r="198" spans="1:63" x14ac:dyDescent="0.3">
      <c r="A198" t="s">
        <v>47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  <c r="AZ198">
        <v>100</v>
      </c>
      <c r="BA198">
        <v>100</v>
      </c>
      <c r="BB198">
        <v>100</v>
      </c>
      <c r="BC198">
        <v>100</v>
      </c>
      <c r="BD198">
        <v>100</v>
      </c>
      <c r="BE198">
        <v>100</v>
      </c>
      <c r="BF198">
        <v>100</v>
      </c>
      <c r="BG198">
        <v>100</v>
      </c>
      <c r="BH198">
        <v>100</v>
      </c>
      <c r="BI198">
        <v>100</v>
      </c>
      <c r="BJ198">
        <v>100</v>
      </c>
      <c r="BK198">
        <v>100</v>
      </c>
    </row>
    <row r="199" spans="1:63" x14ac:dyDescent="0.3">
      <c r="A199" t="s">
        <v>48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  <c r="AZ199">
        <v>82.85</v>
      </c>
      <c r="BA199">
        <v>72.650000000000006</v>
      </c>
      <c r="BB199">
        <v>82.87</v>
      </c>
      <c r="BC199">
        <v>86.38</v>
      </c>
      <c r="BD199">
        <v>84.1</v>
      </c>
      <c r="BE199">
        <v>84.85</v>
      </c>
      <c r="BF199">
        <v>88.65</v>
      </c>
      <c r="BG199">
        <v>77.23</v>
      </c>
      <c r="BH199">
        <v>83.64</v>
      </c>
      <c r="BI199">
        <v>82.54</v>
      </c>
      <c r="BJ199">
        <v>83.38</v>
      </c>
      <c r="BK199">
        <v>88.4</v>
      </c>
    </row>
    <row r="200" spans="1:63" x14ac:dyDescent="0.3">
      <c r="A200" t="s">
        <v>49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  <c r="AZ200">
        <v>4.3099999999999996</v>
      </c>
      <c r="BA200">
        <v>11.5</v>
      </c>
      <c r="BB200">
        <v>6.6</v>
      </c>
      <c r="BC200">
        <v>1.64</v>
      </c>
      <c r="BD200">
        <v>3.07</v>
      </c>
      <c r="BE200">
        <v>3.78</v>
      </c>
      <c r="BF200">
        <v>2.5499999999999998</v>
      </c>
      <c r="BG200">
        <v>9.92</v>
      </c>
      <c r="BH200">
        <v>8.5</v>
      </c>
      <c r="BI200">
        <v>5.67</v>
      </c>
      <c r="BJ200">
        <v>5.39</v>
      </c>
      <c r="BK200">
        <v>1.49</v>
      </c>
    </row>
    <row r="201" spans="1:63" x14ac:dyDescent="0.3">
      <c r="A201" t="s">
        <v>50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  <c r="AZ201">
        <v>12.84</v>
      </c>
      <c r="BA201">
        <v>15.85</v>
      </c>
      <c r="BB201">
        <v>10.53</v>
      </c>
      <c r="BC201">
        <v>11.97</v>
      </c>
      <c r="BD201">
        <v>12.83</v>
      </c>
      <c r="BE201">
        <v>11.36</v>
      </c>
      <c r="BF201">
        <v>8.8000000000000007</v>
      </c>
      <c r="BG201">
        <v>12.85</v>
      </c>
      <c r="BH201">
        <v>7.86</v>
      </c>
      <c r="BI201">
        <v>11.8</v>
      </c>
      <c r="BJ201">
        <v>11.23</v>
      </c>
      <c r="BK201">
        <v>10.119999999999999</v>
      </c>
    </row>
    <row r="204" spans="1:63" x14ac:dyDescent="0.3">
      <c r="A204" t="s">
        <v>37</v>
      </c>
    </row>
    <row r="205" spans="1:63" x14ac:dyDescent="0.3">
      <c r="A205" t="s">
        <v>38</v>
      </c>
    </row>
    <row r="206" spans="1:63" x14ac:dyDescent="0.3">
      <c r="A206" t="s">
        <v>61</v>
      </c>
    </row>
    <row r="207" spans="1:63" x14ac:dyDescent="0.3">
      <c r="A207" t="s">
        <v>40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54</v>
      </c>
      <c r="S207" s="1">
        <v>43983</v>
      </c>
      <c r="T207" s="1">
        <v>44013</v>
      </c>
      <c r="U207" s="1" t="s">
        <v>57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  <c r="AZ207" s="1">
        <v>44986</v>
      </c>
      <c r="BA207" s="1">
        <v>45017</v>
      </c>
      <c r="BB207" s="1">
        <v>45047</v>
      </c>
      <c r="BC207" s="1">
        <v>45078</v>
      </c>
      <c r="BD207" s="1">
        <v>45108</v>
      </c>
      <c r="BE207" s="1">
        <v>45139</v>
      </c>
      <c r="BF207" s="1">
        <v>45170</v>
      </c>
      <c r="BG207" s="1">
        <v>45200</v>
      </c>
      <c r="BH207" s="1">
        <v>45231</v>
      </c>
      <c r="BI207" s="1">
        <v>45261</v>
      </c>
      <c r="BJ207" s="1">
        <v>45292</v>
      </c>
      <c r="BK207" s="1">
        <v>45323</v>
      </c>
    </row>
    <row r="208" spans="1:63" x14ac:dyDescent="0.3">
      <c r="A208" t="s">
        <v>41</v>
      </c>
    </row>
    <row r="209" spans="1:63" x14ac:dyDescent="0.3">
      <c r="A209" t="s">
        <v>42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  <c r="AZ209">
        <v>100</v>
      </c>
      <c r="BA209">
        <v>100</v>
      </c>
      <c r="BB209">
        <v>100</v>
      </c>
      <c r="BC209">
        <v>100</v>
      </c>
      <c r="BD209">
        <v>100</v>
      </c>
      <c r="BE209">
        <v>100</v>
      </c>
      <c r="BF209">
        <v>100</v>
      </c>
      <c r="BG209">
        <v>100</v>
      </c>
      <c r="BH209">
        <v>100</v>
      </c>
      <c r="BI209">
        <v>100</v>
      </c>
      <c r="BJ209">
        <v>100</v>
      </c>
      <c r="BK209">
        <v>100</v>
      </c>
    </row>
    <row r="210" spans="1:63" x14ac:dyDescent="0.3">
      <c r="A210" t="s">
        <v>43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  <c r="AZ210">
        <v>78.459999999999994</v>
      </c>
      <c r="BA210">
        <v>81.040000000000006</v>
      </c>
      <c r="BB210">
        <v>79.08</v>
      </c>
      <c r="BC210">
        <v>79.98</v>
      </c>
      <c r="BD210">
        <v>79.05</v>
      </c>
      <c r="BE210">
        <v>80.02</v>
      </c>
      <c r="BF210">
        <v>78.209999999999994</v>
      </c>
      <c r="BG210">
        <v>80.8</v>
      </c>
      <c r="BH210">
        <v>80.98</v>
      </c>
      <c r="BI210">
        <v>81.75</v>
      </c>
      <c r="BJ210">
        <v>80.48</v>
      </c>
      <c r="BK210">
        <v>78.7</v>
      </c>
    </row>
    <row r="211" spans="1:63" x14ac:dyDescent="0.3">
      <c r="A211" t="s">
        <v>44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  <c r="AZ211">
        <v>6.67</v>
      </c>
      <c r="BA211">
        <v>5.35</v>
      </c>
      <c r="BB211">
        <v>5.72</v>
      </c>
      <c r="BC211">
        <v>4.75</v>
      </c>
      <c r="BD211">
        <v>6.72</v>
      </c>
      <c r="BE211">
        <v>5.34</v>
      </c>
      <c r="BF211">
        <v>5.82</v>
      </c>
      <c r="BG211">
        <v>4.1500000000000004</v>
      </c>
      <c r="BH211">
        <v>3.93</v>
      </c>
      <c r="BI211">
        <v>3.88</v>
      </c>
      <c r="BJ211">
        <v>4.97</v>
      </c>
      <c r="BK211">
        <v>5.66</v>
      </c>
    </row>
    <row r="212" spans="1:63" x14ac:dyDescent="0.3">
      <c r="A212" t="s">
        <v>45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  <c r="AZ212">
        <v>14.87</v>
      </c>
      <c r="BA212">
        <v>13.61</v>
      </c>
      <c r="BB212">
        <v>15.2</v>
      </c>
      <c r="BC212">
        <v>15.27</v>
      </c>
      <c r="BD212">
        <v>14.23</v>
      </c>
      <c r="BE212">
        <v>14.64</v>
      </c>
      <c r="BF212">
        <v>15.97</v>
      </c>
      <c r="BG212">
        <v>15.05</v>
      </c>
      <c r="BH212">
        <v>15.09</v>
      </c>
      <c r="BI212">
        <v>14.37</v>
      </c>
      <c r="BJ212">
        <v>14.55</v>
      </c>
      <c r="BK212">
        <v>15.64</v>
      </c>
    </row>
    <row r="214" spans="1:63" x14ac:dyDescent="0.3">
      <c r="A214" t="s">
        <v>46</v>
      </c>
    </row>
    <row r="215" spans="1:63" x14ac:dyDescent="0.3">
      <c r="A215" t="s">
        <v>47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  <c r="AZ215">
        <v>100</v>
      </c>
      <c r="BA215">
        <v>100</v>
      </c>
      <c r="BB215">
        <v>100</v>
      </c>
      <c r="BC215">
        <v>100</v>
      </c>
      <c r="BD215">
        <v>100</v>
      </c>
      <c r="BE215">
        <v>100</v>
      </c>
      <c r="BF215">
        <v>100</v>
      </c>
      <c r="BG215">
        <v>100</v>
      </c>
      <c r="BH215">
        <v>100</v>
      </c>
      <c r="BI215">
        <v>100</v>
      </c>
      <c r="BJ215">
        <v>100</v>
      </c>
      <c r="BK215">
        <v>100</v>
      </c>
    </row>
    <row r="216" spans="1:63" x14ac:dyDescent="0.3">
      <c r="A216" t="s">
        <v>48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  <c r="AZ216">
        <v>75.47</v>
      </c>
      <c r="BA216">
        <v>69.27</v>
      </c>
      <c r="BB216">
        <v>68.349999999999994</v>
      </c>
      <c r="BC216">
        <v>71.56</v>
      </c>
      <c r="BD216">
        <v>67.02</v>
      </c>
      <c r="BE216">
        <v>70.28</v>
      </c>
      <c r="BF216">
        <v>67.08</v>
      </c>
      <c r="BG216">
        <v>69.36</v>
      </c>
      <c r="BH216">
        <v>69.489999999999995</v>
      </c>
      <c r="BI216">
        <v>71.36</v>
      </c>
      <c r="BJ216">
        <v>65.31</v>
      </c>
      <c r="BK216">
        <v>62.6</v>
      </c>
    </row>
    <row r="217" spans="1:63" x14ac:dyDescent="0.3">
      <c r="A217" t="s">
        <v>49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  <c r="AZ217">
        <v>10.89</v>
      </c>
      <c r="BA217">
        <v>14.17</v>
      </c>
      <c r="BB217">
        <v>19.63</v>
      </c>
      <c r="BC217">
        <v>14.71</v>
      </c>
      <c r="BD217">
        <v>18.27</v>
      </c>
      <c r="BE217">
        <v>13.39</v>
      </c>
      <c r="BF217">
        <v>17.809999999999999</v>
      </c>
      <c r="BG217">
        <v>14.69</v>
      </c>
      <c r="BH217">
        <v>13.98</v>
      </c>
      <c r="BI217">
        <v>10.43</v>
      </c>
      <c r="BJ217">
        <v>19.170000000000002</v>
      </c>
      <c r="BK217">
        <v>18.87</v>
      </c>
    </row>
    <row r="218" spans="1:63" x14ac:dyDescent="0.3">
      <c r="A218" t="s">
        <v>50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  <c r="AZ218">
        <v>13.64</v>
      </c>
      <c r="BA218">
        <v>16.559999999999999</v>
      </c>
      <c r="BB218">
        <v>12.02</v>
      </c>
      <c r="BC218">
        <v>13.74</v>
      </c>
      <c r="BD218">
        <v>14.71</v>
      </c>
      <c r="BE218">
        <v>16.32</v>
      </c>
      <c r="BF218">
        <v>15.11</v>
      </c>
      <c r="BG218">
        <v>15.95</v>
      </c>
      <c r="BH218">
        <v>16.53</v>
      </c>
      <c r="BI218">
        <v>18.2</v>
      </c>
      <c r="BJ218">
        <v>15.51</v>
      </c>
      <c r="BK218">
        <v>18.53</v>
      </c>
    </row>
    <row r="220" spans="1:63" x14ac:dyDescent="0.3">
      <c r="A220" t="s">
        <v>51</v>
      </c>
    </row>
    <row r="221" spans="1:63" x14ac:dyDescent="0.3">
      <c r="A221" t="s">
        <v>47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  <c r="AZ221">
        <v>100</v>
      </c>
      <c r="BA221">
        <v>100</v>
      </c>
      <c r="BB221">
        <v>100</v>
      </c>
      <c r="BC221">
        <v>100</v>
      </c>
      <c r="BD221">
        <v>100</v>
      </c>
      <c r="BE221">
        <v>100</v>
      </c>
      <c r="BF221">
        <v>100</v>
      </c>
      <c r="BG221">
        <v>100</v>
      </c>
      <c r="BH221">
        <v>100</v>
      </c>
      <c r="BI221">
        <v>100</v>
      </c>
      <c r="BJ221">
        <v>100</v>
      </c>
      <c r="BK221">
        <v>100</v>
      </c>
    </row>
    <row r="222" spans="1:63" x14ac:dyDescent="0.3">
      <c r="A222" t="s">
        <v>48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  <c r="AZ222">
        <v>78.37</v>
      </c>
      <c r="BA222">
        <v>83.63</v>
      </c>
      <c r="BB222">
        <v>80.69</v>
      </c>
      <c r="BC222">
        <v>81.58</v>
      </c>
      <c r="BD222">
        <v>81.23</v>
      </c>
      <c r="BE222">
        <v>82.51</v>
      </c>
      <c r="BF222">
        <v>79.88</v>
      </c>
      <c r="BG222">
        <v>82.19</v>
      </c>
      <c r="BH222">
        <v>82.51</v>
      </c>
      <c r="BI222">
        <v>82.77</v>
      </c>
      <c r="BJ222">
        <v>83.76</v>
      </c>
      <c r="BK222">
        <v>81.73</v>
      </c>
    </row>
    <row r="223" spans="1:63" x14ac:dyDescent="0.3">
      <c r="A223" t="s">
        <v>49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  <c r="AZ223">
        <v>5.57</v>
      </c>
      <c r="BA223">
        <v>2.95</v>
      </c>
      <c r="BB223">
        <v>2.94</v>
      </c>
      <c r="BC223">
        <v>2.65</v>
      </c>
      <c r="BD223">
        <v>4.84</v>
      </c>
      <c r="BE223">
        <v>3.29</v>
      </c>
      <c r="BF223">
        <v>2.95</v>
      </c>
      <c r="BG223">
        <v>2.19</v>
      </c>
      <c r="BH223">
        <v>1.85</v>
      </c>
      <c r="BI223">
        <v>2.94</v>
      </c>
      <c r="BJ223">
        <v>2.14</v>
      </c>
      <c r="BK223">
        <v>3.17</v>
      </c>
    </row>
    <row r="224" spans="1:63" x14ac:dyDescent="0.3">
      <c r="A224" t="s">
        <v>50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  <c r="AZ224">
        <v>16.059999999999999</v>
      </c>
      <c r="BA224">
        <v>13.43</v>
      </c>
      <c r="BB224">
        <v>16.37</v>
      </c>
      <c r="BC224">
        <v>15.77</v>
      </c>
      <c r="BD224">
        <v>13.94</v>
      </c>
      <c r="BE224">
        <v>14.21</v>
      </c>
      <c r="BF224">
        <v>17.18</v>
      </c>
      <c r="BG224">
        <v>15.62</v>
      </c>
      <c r="BH224">
        <v>15.64</v>
      </c>
      <c r="BI224">
        <v>14.29</v>
      </c>
      <c r="BJ224">
        <v>14.1</v>
      </c>
      <c r="BK224">
        <v>15.1</v>
      </c>
    </row>
    <row r="226" spans="1:63" x14ac:dyDescent="0.3">
      <c r="A226" t="s">
        <v>52</v>
      </c>
    </row>
    <row r="227" spans="1:63" x14ac:dyDescent="0.3">
      <c r="A227" t="s">
        <v>47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  <c r="AZ227">
        <v>100</v>
      </c>
      <c r="BA227">
        <v>100</v>
      </c>
      <c r="BB227">
        <v>100</v>
      </c>
      <c r="BC227">
        <v>100</v>
      </c>
      <c r="BD227">
        <v>100</v>
      </c>
      <c r="BE227">
        <v>100</v>
      </c>
      <c r="BF227">
        <v>100</v>
      </c>
      <c r="BG227">
        <v>100</v>
      </c>
      <c r="BH227">
        <v>100</v>
      </c>
      <c r="BI227">
        <v>100</v>
      </c>
      <c r="BJ227">
        <v>100</v>
      </c>
      <c r="BK227">
        <v>100</v>
      </c>
    </row>
    <row r="228" spans="1:63" x14ac:dyDescent="0.3">
      <c r="A228" t="s">
        <v>48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  <c r="AZ228">
        <v>81.069999999999993</v>
      </c>
      <c r="BA228">
        <v>77.22</v>
      </c>
      <c r="BB228">
        <v>80.239999999999995</v>
      </c>
      <c r="BC228">
        <v>80.52</v>
      </c>
      <c r="BD228">
        <v>77.67</v>
      </c>
      <c r="BE228">
        <v>77.099999999999994</v>
      </c>
      <c r="BF228">
        <v>83.69</v>
      </c>
      <c r="BG228">
        <v>83.23</v>
      </c>
      <c r="BH228">
        <v>82.27</v>
      </c>
      <c r="BI228">
        <v>83.81</v>
      </c>
      <c r="BJ228">
        <v>77.61</v>
      </c>
      <c r="BK228">
        <v>76.319999999999993</v>
      </c>
    </row>
    <row r="229" spans="1:63" x14ac:dyDescent="0.3">
      <c r="A229" t="s">
        <v>49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  <c r="AZ229">
        <v>8.9700000000000006</v>
      </c>
      <c r="BA229">
        <v>10.8</v>
      </c>
      <c r="BB229">
        <v>7.94</v>
      </c>
      <c r="BC229">
        <v>5.25</v>
      </c>
      <c r="BD229">
        <v>6.84</v>
      </c>
      <c r="BE229">
        <v>7.77</v>
      </c>
      <c r="BF229">
        <v>5.96</v>
      </c>
      <c r="BG229">
        <v>5.43</v>
      </c>
      <c r="BH229">
        <v>6.54</v>
      </c>
      <c r="BI229">
        <v>4.42</v>
      </c>
      <c r="BJ229">
        <v>6.11</v>
      </c>
      <c r="BK229">
        <v>7.66</v>
      </c>
    </row>
    <row r="230" spans="1:63" x14ac:dyDescent="0.3">
      <c r="A230" t="s">
        <v>50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  <c r="AZ230">
        <v>9.9499999999999993</v>
      </c>
      <c r="BA230">
        <v>11.98</v>
      </c>
      <c r="BB230">
        <v>11.82</v>
      </c>
      <c r="BC230">
        <v>14.23</v>
      </c>
      <c r="BD230">
        <v>15.49</v>
      </c>
      <c r="BE230">
        <v>15.13</v>
      </c>
      <c r="BF230">
        <v>10.35</v>
      </c>
      <c r="BG230">
        <v>11.33</v>
      </c>
      <c r="BH230">
        <v>11.19</v>
      </c>
      <c r="BI230">
        <v>11.76</v>
      </c>
      <c r="BJ230">
        <v>16.28</v>
      </c>
      <c r="BK230">
        <v>16.02</v>
      </c>
    </row>
    <row r="233" spans="1:63" x14ac:dyDescent="0.3">
      <c r="A233" t="s">
        <v>37</v>
      </c>
    </row>
    <row r="234" spans="1:63" x14ac:dyDescent="0.3">
      <c r="A234" t="s">
        <v>62</v>
      </c>
    </row>
    <row r="235" spans="1:63" x14ac:dyDescent="0.3">
      <c r="A235" t="s">
        <v>39</v>
      </c>
    </row>
    <row r="236" spans="1:63" x14ac:dyDescent="0.3">
      <c r="A236" t="s">
        <v>40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54</v>
      </c>
      <c r="S236" s="1">
        <v>43983</v>
      </c>
      <c r="T236" s="1">
        <v>44013</v>
      </c>
      <c r="U236" s="1" t="s">
        <v>57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  <c r="AZ236" s="1">
        <v>44986</v>
      </c>
      <c r="BA236" s="1">
        <v>45017</v>
      </c>
      <c r="BB236" s="1">
        <v>45047</v>
      </c>
      <c r="BC236" s="1">
        <v>45078</v>
      </c>
      <c r="BD236" s="1">
        <v>45108</v>
      </c>
      <c r="BE236" s="1">
        <v>45139</v>
      </c>
      <c r="BF236" s="1">
        <v>45170</v>
      </c>
      <c r="BG236" s="1">
        <v>45200</v>
      </c>
      <c r="BH236" s="1">
        <v>45231</v>
      </c>
      <c r="BI236" s="1">
        <v>45261</v>
      </c>
      <c r="BJ236" s="1">
        <v>45292</v>
      </c>
      <c r="BK236" s="1">
        <v>45323</v>
      </c>
    </row>
    <row r="237" spans="1:63" x14ac:dyDescent="0.3">
      <c r="A237" t="s">
        <v>63</v>
      </c>
    </row>
    <row r="238" spans="1:63" x14ac:dyDescent="0.3">
      <c r="A238" t="s">
        <v>64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  <c r="AZ238">
        <v>100</v>
      </c>
      <c r="BA238">
        <v>100</v>
      </c>
      <c r="BB238">
        <v>100</v>
      </c>
      <c r="BC238">
        <v>100</v>
      </c>
      <c r="BD238">
        <v>100</v>
      </c>
      <c r="BE238">
        <v>100</v>
      </c>
      <c r="BF238">
        <v>100</v>
      </c>
      <c r="BG238">
        <v>100</v>
      </c>
      <c r="BH238">
        <v>100</v>
      </c>
      <c r="BI238">
        <v>100</v>
      </c>
      <c r="BJ238">
        <v>100</v>
      </c>
      <c r="BK238">
        <v>100</v>
      </c>
    </row>
    <row r="239" spans="1:63" x14ac:dyDescent="0.3">
      <c r="A239" t="s">
        <v>65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  <c r="AZ239">
        <v>81.53</v>
      </c>
      <c r="BA239">
        <v>79.61</v>
      </c>
      <c r="BB239">
        <v>78.63</v>
      </c>
      <c r="BC239">
        <v>79.040000000000006</v>
      </c>
      <c r="BD239">
        <v>80.91</v>
      </c>
      <c r="BE239">
        <v>81.180000000000007</v>
      </c>
      <c r="BF239">
        <v>79.8</v>
      </c>
      <c r="BG239">
        <v>79.319999999999993</v>
      </c>
      <c r="BH239">
        <v>80.14</v>
      </c>
      <c r="BI239">
        <v>81.39</v>
      </c>
      <c r="BJ239">
        <v>80.930000000000007</v>
      </c>
      <c r="BK239">
        <v>81.040000000000006</v>
      </c>
    </row>
    <row r="240" spans="1:63" x14ac:dyDescent="0.3">
      <c r="A240" t="s">
        <v>66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  <c r="AZ240">
        <v>1.81</v>
      </c>
      <c r="BA240">
        <v>2.4</v>
      </c>
      <c r="BB240">
        <v>2.81</v>
      </c>
      <c r="BC240">
        <v>3.02</v>
      </c>
      <c r="BD240">
        <v>2.5099999999999998</v>
      </c>
      <c r="BE240">
        <v>3.16</v>
      </c>
      <c r="BF240">
        <v>2.7</v>
      </c>
      <c r="BG240">
        <v>2.77</v>
      </c>
      <c r="BH240">
        <v>2.29</v>
      </c>
      <c r="BI240">
        <v>2.7</v>
      </c>
      <c r="BJ240">
        <v>2.4700000000000002</v>
      </c>
      <c r="BK240">
        <v>2.6</v>
      </c>
    </row>
    <row r="241" spans="1:63" x14ac:dyDescent="0.3">
      <c r="A241" t="s">
        <v>67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  <c r="AZ241">
        <v>16.66</v>
      </c>
      <c r="BA241">
        <v>17.989999999999998</v>
      </c>
      <c r="BB241">
        <v>18.559999999999999</v>
      </c>
      <c r="BC241">
        <v>17.93</v>
      </c>
      <c r="BD241">
        <v>16.579999999999998</v>
      </c>
      <c r="BE241">
        <v>15.65</v>
      </c>
      <c r="BF241">
        <v>17.5</v>
      </c>
      <c r="BG241">
        <v>17.920000000000002</v>
      </c>
      <c r="BH241">
        <v>17.57</v>
      </c>
      <c r="BI241">
        <v>15.9</v>
      </c>
      <c r="BJ241">
        <v>16.600000000000001</v>
      </c>
      <c r="BK241">
        <v>16.37</v>
      </c>
    </row>
    <row r="243" spans="1:63" x14ac:dyDescent="0.3">
      <c r="A243" t="s">
        <v>68</v>
      </c>
    </row>
    <row r="244" spans="1:63" x14ac:dyDescent="0.3">
      <c r="A244" t="s">
        <v>69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  <c r="AZ244">
        <v>100</v>
      </c>
      <c r="BA244">
        <v>100</v>
      </c>
      <c r="BB244">
        <v>100</v>
      </c>
      <c r="BC244">
        <v>100</v>
      </c>
      <c r="BD244">
        <v>100</v>
      </c>
      <c r="BE244">
        <v>100</v>
      </c>
      <c r="BF244">
        <v>100</v>
      </c>
      <c r="BG244">
        <v>100</v>
      </c>
      <c r="BH244">
        <v>100</v>
      </c>
      <c r="BI244">
        <v>100</v>
      </c>
      <c r="BJ244">
        <v>100</v>
      </c>
      <c r="BK244">
        <v>100</v>
      </c>
    </row>
    <row r="245" spans="1:63" x14ac:dyDescent="0.3">
      <c r="A245" t="s">
        <v>70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  <c r="AZ245">
        <v>83.16</v>
      </c>
      <c r="BA245">
        <v>83.73</v>
      </c>
      <c r="BB245">
        <v>83.13</v>
      </c>
      <c r="BC245">
        <v>82.86</v>
      </c>
      <c r="BD245">
        <v>83.65</v>
      </c>
      <c r="BE245">
        <v>83.58</v>
      </c>
      <c r="BF245">
        <v>82.93</v>
      </c>
      <c r="BG245">
        <v>83.91</v>
      </c>
      <c r="BH245">
        <v>84.28</v>
      </c>
      <c r="BI245">
        <v>85.07</v>
      </c>
      <c r="BJ245">
        <v>84.14</v>
      </c>
      <c r="BK245">
        <v>83.25</v>
      </c>
    </row>
    <row r="246" spans="1:63" x14ac:dyDescent="0.3">
      <c r="A246" t="s">
        <v>71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  <c r="AZ246">
        <v>1.47</v>
      </c>
      <c r="BA246">
        <v>1.3</v>
      </c>
      <c r="BB246">
        <v>1.1399999999999999</v>
      </c>
      <c r="BC246">
        <v>1.44</v>
      </c>
      <c r="BD246">
        <v>1.17</v>
      </c>
      <c r="BE246">
        <v>1.85</v>
      </c>
      <c r="BF246">
        <v>1.75</v>
      </c>
      <c r="BG246">
        <v>1.1499999999999999</v>
      </c>
      <c r="BH246">
        <v>1.26</v>
      </c>
      <c r="BI246">
        <v>1.18</v>
      </c>
      <c r="BJ246">
        <v>1.01</v>
      </c>
      <c r="BK246">
        <v>1.36</v>
      </c>
    </row>
    <row r="247" spans="1:63" x14ac:dyDescent="0.3">
      <c r="A247" t="s">
        <v>72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  <c r="AZ247">
        <v>15.37</v>
      </c>
      <c r="BA247">
        <v>14.96</v>
      </c>
      <c r="BB247">
        <v>15.73</v>
      </c>
      <c r="BC247">
        <v>15.7</v>
      </c>
      <c r="BD247">
        <v>15.18</v>
      </c>
      <c r="BE247">
        <v>14.57</v>
      </c>
      <c r="BF247">
        <v>15.32</v>
      </c>
      <c r="BG247">
        <v>14.95</v>
      </c>
      <c r="BH247">
        <v>14.46</v>
      </c>
      <c r="BI247">
        <v>13.76</v>
      </c>
      <c r="BJ247">
        <v>14.85</v>
      </c>
      <c r="BK247">
        <v>15.39</v>
      </c>
    </row>
    <row r="249" spans="1:63" x14ac:dyDescent="0.3">
      <c r="A249" t="s">
        <v>73</v>
      </c>
    </row>
    <row r="250" spans="1:63" x14ac:dyDescent="0.3">
      <c r="A250" t="s">
        <v>69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  <c r="AZ250">
        <v>100</v>
      </c>
      <c r="BA250">
        <v>100</v>
      </c>
      <c r="BB250">
        <v>100</v>
      </c>
      <c r="BC250">
        <v>100</v>
      </c>
      <c r="BD250">
        <v>100</v>
      </c>
      <c r="BE250">
        <v>100</v>
      </c>
      <c r="BF250">
        <v>100</v>
      </c>
      <c r="BG250">
        <v>100</v>
      </c>
      <c r="BH250">
        <v>100</v>
      </c>
      <c r="BI250">
        <v>100</v>
      </c>
      <c r="BJ250">
        <v>100</v>
      </c>
      <c r="BK250">
        <v>100</v>
      </c>
    </row>
    <row r="251" spans="1:63" x14ac:dyDescent="0.3">
      <c r="A251" t="s">
        <v>70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  <c r="AZ251">
        <v>81.11</v>
      </c>
      <c r="BA251">
        <v>80.62</v>
      </c>
      <c r="BB251">
        <v>82.16</v>
      </c>
      <c r="BC251">
        <v>81.05</v>
      </c>
      <c r="BD251">
        <v>82.78</v>
      </c>
      <c r="BE251">
        <v>79.2</v>
      </c>
      <c r="BF251">
        <v>82.78</v>
      </c>
      <c r="BG251">
        <v>83.57</v>
      </c>
      <c r="BH251">
        <v>81.27</v>
      </c>
      <c r="BI251">
        <v>83.25</v>
      </c>
      <c r="BJ251">
        <v>81.209999999999994</v>
      </c>
      <c r="BK251">
        <v>83.12</v>
      </c>
    </row>
    <row r="252" spans="1:63" x14ac:dyDescent="0.3">
      <c r="A252" t="s">
        <v>71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  <c r="AZ252">
        <v>2.57</v>
      </c>
      <c r="BA252">
        <v>2.5499999999999998</v>
      </c>
      <c r="BB252">
        <v>2.0299999999999998</v>
      </c>
      <c r="BC252">
        <v>3.83</v>
      </c>
      <c r="BD252">
        <v>2.76</v>
      </c>
      <c r="BE252">
        <v>4.97</v>
      </c>
      <c r="BF252">
        <v>2.86</v>
      </c>
      <c r="BG252">
        <v>2.0499999999999998</v>
      </c>
      <c r="BH252">
        <v>3.79</v>
      </c>
      <c r="BI252">
        <v>2.2400000000000002</v>
      </c>
      <c r="BJ252">
        <v>3.25</v>
      </c>
      <c r="BK252">
        <v>2.27</v>
      </c>
    </row>
    <row r="253" spans="1:63" x14ac:dyDescent="0.3">
      <c r="A253" t="s">
        <v>72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  <c r="AZ253">
        <v>16.32</v>
      </c>
      <c r="BA253">
        <v>16.829999999999998</v>
      </c>
      <c r="BB253">
        <v>15.81</v>
      </c>
      <c r="BC253">
        <v>15.12</v>
      </c>
      <c r="BD253">
        <v>14.46</v>
      </c>
      <c r="BE253">
        <v>15.83</v>
      </c>
      <c r="BF253">
        <v>14.35</v>
      </c>
      <c r="BG253">
        <v>14.38</v>
      </c>
      <c r="BH253">
        <v>14.94</v>
      </c>
      <c r="BI253">
        <v>14.5</v>
      </c>
      <c r="BJ253">
        <v>15.55</v>
      </c>
      <c r="BK253">
        <v>14.61</v>
      </c>
    </row>
    <row r="256" spans="1:63" x14ac:dyDescent="0.3">
      <c r="A256" t="s">
        <v>37</v>
      </c>
    </row>
    <row r="257" spans="1:63" x14ac:dyDescent="0.3">
      <c r="A257" t="s">
        <v>62</v>
      </c>
    </row>
    <row r="258" spans="1:63" x14ac:dyDescent="0.3">
      <c r="A258" t="s">
        <v>53</v>
      </c>
    </row>
    <row r="259" spans="1:63" x14ac:dyDescent="0.3">
      <c r="A259" t="s">
        <v>40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54</v>
      </c>
      <c r="S259" s="1">
        <v>43983</v>
      </c>
      <c r="T259" s="1">
        <v>44013</v>
      </c>
      <c r="U259" s="1" t="s">
        <v>57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  <c r="AZ259" s="1">
        <v>44986</v>
      </c>
      <c r="BA259" s="1">
        <v>45017</v>
      </c>
      <c r="BB259" s="1">
        <v>45047</v>
      </c>
      <c r="BC259" s="1">
        <v>45078</v>
      </c>
      <c r="BD259" s="1">
        <v>45108</v>
      </c>
      <c r="BE259" s="1">
        <v>45139</v>
      </c>
      <c r="BF259" s="1">
        <v>45170</v>
      </c>
      <c r="BG259" s="1">
        <v>45200</v>
      </c>
      <c r="BH259" s="1">
        <v>45231</v>
      </c>
      <c r="BI259" s="1">
        <v>45261</v>
      </c>
      <c r="BJ259" s="1">
        <v>45292</v>
      </c>
      <c r="BK259" s="1">
        <v>45323</v>
      </c>
    </row>
    <row r="260" spans="1:63" x14ac:dyDescent="0.3">
      <c r="A260" t="s">
        <v>63</v>
      </c>
    </row>
    <row r="261" spans="1:63" x14ac:dyDescent="0.3">
      <c r="A261" t="s">
        <v>64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  <c r="AZ261">
        <v>100</v>
      </c>
      <c r="BA261">
        <v>100</v>
      </c>
      <c r="BB261">
        <v>100</v>
      </c>
      <c r="BC261">
        <v>100</v>
      </c>
      <c r="BD261">
        <v>100</v>
      </c>
      <c r="BE261">
        <v>100</v>
      </c>
      <c r="BF261">
        <v>100</v>
      </c>
      <c r="BG261">
        <v>100</v>
      </c>
      <c r="BH261">
        <v>100</v>
      </c>
      <c r="BI261">
        <v>100</v>
      </c>
      <c r="BJ261">
        <v>100</v>
      </c>
      <c r="BK261">
        <v>100</v>
      </c>
    </row>
    <row r="262" spans="1:63" x14ac:dyDescent="0.3">
      <c r="A262" t="s">
        <v>65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  <c r="AZ262">
        <v>75.010000000000005</v>
      </c>
      <c r="BA262">
        <v>73.94</v>
      </c>
      <c r="BB262">
        <v>73.39</v>
      </c>
      <c r="BC262">
        <v>73.28</v>
      </c>
      <c r="BD262">
        <v>73.599999999999994</v>
      </c>
      <c r="BE262">
        <v>75.44</v>
      </c>
      <c r="BF262">
        <v>74.58</v>
      </c>
      <c r="BG262">
        <v>74.64</v>
      </c>
      <c r="BH262">
        <v>74.91</v>
      </c>
      <c r="BI262">
        <v>76.319999999999993</v>
      </c>
      <c r="BJ262">
        <v>73.12</v>
      </c>
      <c r="BK262">
        <v>73.97</v>
      </c>
    </row>
    <row r="263" spans="1:63" x14ac:dyDescent="0.3">
      <c r="A263" t="s">
        <v>66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  <c r="AZ263">
        <v>6.05</v>
      </c>
      <c r="BA263">
        <v>5.23</v>
      </c>
      <c r="BB263">
        <v>6.08</v>
      </c>
      <c r="BC263">
        <v>5.62</v>
      </c>
      <c r="BD263">
        <v>6.3</v>
      </c>
      <c r="BE263">
        <v>5.92</v>
      </c>
      <c r="BF263">
        <v>6.37</v>
      </c>
      <c r="BG263">
        <v>6.24</v>
      </c>
      <c r="BH263">
        <v>5.41</v>
      </c>
      <c r="BI263">
        <v>5.07</v>
      </c>
      <c r="BJ263">
        <v>7.18</v>
      </c>
      <c r="BK263">
        <v>7.16</v>
      </c>
    </row>
    <row r="264" spans="1:63" x14ac:dyDescent="0.3">
      <c r="A264" t="s">
        <v>67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  <c r="AZ264">
        <v>18.940000000000001</v>
      </c>
      <c r="BA264">
        <v>20.83</v>
      </c>
      <c r="BB264">
        <v>20.53</v>
      </c>
      <c r="BC264">
        <v>21.1</v>
      </c>
      <c r="BD264">
        <v>20.100000000000001</v>
      </c>
      <c r="BE264">
        <v>18.64</v>
      </c>
      <c r="BF264">
        <v>19.05</v>
      </c>
      <c r="BG264">
        <v>19.12</v>
      </c>
      <c r="BH264">
        <v>19.68</v>
      </c>
      <c r="BI264">
        <v>18.61</v>
      </c>
      <c r="BJ264">
        <v>19.7</v>
      </c>
      <c r="BK264">
        <v>18.87</v>
      </c>
    </row>
    <row r="266" spans="1:63" x14ac:dyDescent="0.3">
      <c r="A266" t="s">
        <v>68</v>
      </c>
    </row>
    <row r="267" spans="1:63" x14ac:dyDescent="0.3">
      <c r="A267" t="s">
        <v>69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  <c r="AZ267">
        <v>100</v>
      </c>
      <c r="BA267">
        <v>100</v>
      </c>
      <c r="BB267">
        <v>100</v>
      </c>
      <c r="BC267">
        <v>100</v>
      </c>
      <c r="BD267">
        <v>100</v>
      </c>
      <c r="BE267">
        <v>100</v>
      </c>
      <c r="BF267">
        <v>100</v>
      </c>
      <c r="BG267">
        <v>100</v>
      </c>
      <c r="BH267">
        <v>100</v>
      </c>
      <c r="BI267">
        <v>100</v>
      </c>
      <c r="BJ267">
        <v>100</v>
      </c>
      <c r="BK267">
        <v>100</v>
      </c>
    </row>
    <row r="268" spans="1:63" x14ac:dyDescent="0.3">
      <c r="A268" t="s">
        <v>70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  <c r="AZ268">
        <v>81.08</v>
      </c>
      <c r="BA268">
        <v>80.989999999999995</v>
      </c>
      <c r="BB268">
        <v>80.89</v>
      </c>
      <c r="BC268">
        <v>81.599999999999994</v>
      </c>
      <c r="BD268">
        <v>82.05</v>
      </c>
      <c r="BE268">
        <v>82.89</v>
      </c>
      <c r="BF268">
        <v>82.16</v>
      </c>
      <c r="BG268">
        <v>82.39</v>
      </c>
      <c r="BH268">
        <v>83.26</v>
      </c>
      <c r="BI268">
        <v>83.91</v>
      </c>
      <c r="BJ268">
        <v>82.99</v>
      </c>
      <c r="BK268">
        <v>82.94</v>
      </c>
    </row>
    <row r="269" spans="1:63" x14ac:dyDescent="0.3">
      <c r="A269" t="s">
        <v>71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  <c r="AZ269">
        <v>1.82</v>
      </c>
      <c r="BA269">
        <v>1.83</v>
      </c>
      <c r="BB269">
        <v>1.81</v>
      </c>
      <c r="BC269">
        <v>1.59</v>
      </c>
      <c r="BD269">
        <v>1.54</v>
      </c>
      <c r="BE269">
        <v>1.6</v>
      </c>
      <c r="BF269">
        <v>1.59</v>
      </c>
      <c r="BG269">
        <v>1.42</v>
      </c>
      <c r="BH269">
        <v>1.33</v>
      </c>
      <c r="BI269">
        <v>1.32</v>
      </c>
      <c r="BJ269">
        <v>1.47</v>
      </c>
      <c r="BK269">
        <v>1.57</v>
      </c>
    </row>
    <row r="270" spans="1:63" x14ac:dyDescent="0.3">
      <c r="A270" t="s">
        <v>72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  <c r="AZ270">
        <v>17.11</v>
      </c>
      <c r="BA270">
        <v>17.190000000000001</v>
      </c>
      <c r="BB270">
        <v>17.3</v>
      </c>
      <c r="BC270">
        <v>16.8</v>
      </c>
      <c r="BD270">
        <v>16.41</v>
      </c>
      <c r="BE270">
        <v>15.51</v>
      </c>
      <c r="BF270">
        <v>16.260000000000002</v>
      </c>
      <c r="BG270">
        <v>16.190000000000001</v>
      </c>
      <c r="BH270">
        <v>15.41</v>
      </c>
      <c r="BI270">
        <v>14.77</v>
      </c>
      <c r="BJ270">
        <v>15.54</v>
      </c>
      <c r="BK270">
        <v>15.5</v>
      </c>
    </row>
    <row r="272" spans="1:63" x14ac:dyDescent="0.3">
      <c r="A272" t="s">
        <v>73</v>
      </c>
    </row>
    <row r="273" spans="1:63" x14ac:dyDescent="0.3">
      <c r="A273" t="s">
        <v>69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  <c r="AZ273">
        <v>100</v>
      </c>
      <c r="BA273">
        <v>100</v>
      </c>
      <c r="BB273">
        <v>100</v>
      </c>
      <c r="BC273">
        <v>100</v>
      </c>
      <c r="BD273">
        <v>100</v>
      </c>
      <c r="BE273">
        <v>100</v>
      </c>
      <c r="BF273">
        <v>100</v>
      </c>
      <c r="BG273">
        <v>100</v>
      </c>
      <c r="BH273">
        <v>100</v>
      </c>
      <c r="BI273">
        <v>100</v>
      </c>
      <c r="BJ273">
        <v>100</v>
      </c>
      <c r="BK273">
        <v>100</v>
      </c>
    </row>
    <row r="274" spans="1:63" x14ac:dyDescent="0.3">
      <c r="A274" t="s">
        <v>70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  <c r="AZ274">
        <v>78.13</v>
      </c>
      <c r="BA274">
        <v>77.09</v>
      </c>
      <c r="BB274">
        <v>77.56</v>
      </c>
      <c r="BC274">
        <v>77.010000000000005</v>
      </c>
      <c r="BD274">
        <v>78.58</v>
      </c>
      <c r="BE274">
        <v>77.510000000000005</v>
      </c>
      <c r="BF274">
        <v>78.41</v>
      </c>
      <c r="BG274">
        <v>77.64</v>
      </c>
      <c r="BH274">
        <v>78.81</v>
      </c>
      <c r="BI274">
        <v>79.069999999999993</v>
      </c>
      <c r="BJ274">
        <v>76.88</v>
      </c>
      <c r="BK274">
        <v>78.709999999999994</v>
      </c>
    </row>
    <row r="275" spans="1:63" x14ac:dyDescent="0.3">
      <c r="A275" t="s">
        <v>71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  <c r="AZ275">
        <v>4.8899999999999997</v>
      </c>
      <c r="BA275">
        <v>5.1100000000000003</v>
      </c>
      <c r="BB275">
        <v>5.79</v>
      </c>
      <c r="BC275">
        <v>5.87</v>
      </c>
      <c r="BD275">
        <v>5.62</v>
      </c>
      <c r="BE275">
        <v>6.14</v>
      </c>
      <c r="BF275">
        <v>5.52</v>
      </c>
      <c r="BG275">
        <v>6.2</v>
      </c>
      <c r="BH275">
        <v>4.8499999999999996</v>
      </c>
      <c r="BI275">
        <v>5.48</v>
      </c>
      <c r="BJ275">
        <v>7.01</v>
      </c>
      <c r="BK275">
        <v>5.49</v>
      </c>
    </row>
    <row r="276" spans="1:63" x14ac:dyDescent="0.3">
      <c r="A276" t="s">
        <v>72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  <c r="AZ276">
        <v>16.97</v>
      </c>
      <c r="BA276">
        <v>17.809999999999999</v>
      </c>
      <c r="BB276">
        <v>16.66</v>
      </c>
      <c r="BC276">
        <v>17.12</v>
      </c>
      <c r="BD276">
        <v>15.8</v>
      </c>
      <c r="BE276">
        <v>16.350000000000001</v>
      </c>
      <c r="BF276">
        <v>16.07</v>
      </c>
      <c r="BG276">
        <v>16.16</v>
      </c>
      <c r="BH276">
        <v>16.350000000000001</v>
      </c>
      <c r="BI276">
        <v>15.45</v>
      </c>
      <c r="BJ276">
        <v>16.11</v>
      </c>
      <c r="BK276">
        <v>15.8</v>
      </c>
    </row>
    <row r="279" spans="1:63" x14ac:dyDescent="0.3">
      <c r="A279" t="s">
        <v>37</v>
      </c>
    </row>
    <row r="280" spans="1:63" x14ac:dyDescent="0.3">
      <c r="A280" t="s">
        <v>62</v>
      </c>
    </row>
    <row r="281" spans="1:63" x14ac:dyDescent="0.3">
      <c r="A281" t="s">
        <v>55</v>
      </c>
    </row>
    <row r="282" spans="1:63" x14ac:dyDescent="0.3">
      <c r="A282" t="s">
        <v>40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54</v>
      </c>
      <c r="S282" s="1">
        <v>43983</v>
      </c>
      <c r="T282" s="1">
        <v>44013</v>
      </c>
      <c r="U282" s="1" t="s">
        <v>57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  <c r="AZ282" s="1">
        <v>44986</v>
      </c>
      <c r="BA282" s="1">
        <v>45017</v>
      </c>
      <c r="BB282" s="1">
        <v>45047</v>
      </c>
      <c r="BC282" s="1">
        <v>45078</v>
      </c>
      <c r="BD282" s="1">
        <v>45108</v>
      </c>
      <c r="BE282" s="1">
        <v>45139</v>
      </c>
      <c r="BF282" s="1">
        <v>45170</v>
      </c>
      <c r="BG282" s="1">
        <v>45200</v>
      </c>
      <c r="BH282" s="1">
        <v>45231</v>
      </c>
      <c r="BI282" s="1">
        <v>45261</v>
      </c>
      <c r="BJ282" s="1">
        <v>45292</v>
      </c>
      <c r="BK282" s="1">
        <v>45323</v>
      </c>
    </row>
    <row r="283" spans="1:63" x14ac:dyDescent="0.3">
      <c r="A283" t="s">
        <v>63</v>
      </c>
    </row>
    <row r="284" spans="1:63" x14ac:dyDescent="0.3">
      <c r="A284" t="s">
        <v>64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  <c r="AZ284">
        <v>100</v>
      </c>
      <c r="BA284">
        <v>100</v>
      </c>
      <c r="BB284">
        <v>100</v>
      </c>
      <c r="BC284">
        <v>100</v>
      </c>
      <c r="BD284">
        <v>100</v>
      </c>
      <c r="BE284">
        <v>100</v>
      </c>
      <c r="BF284">
        <v>100</v>
      </c>
      <c r="BG284">
        <v>100</v>
      </c>
      <c r="BH284">
        <v>100</v>
      </c>
      <c r="BI284">
        <v>100</v>
      </c>
      <c r="BJ284">
        <v>100</v>
      </c>
      <c r="BK284">
        <v>100</v>
      </c>
    </row>
    <row r="285" spans="1:63" x14ac:dyDescent="0.3">
      <c r="A285" t="s">
        <v>65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  <c r="AZ285">
        <v>73.709999999999994</v>
      </c>
      <c r="BA285">
        <v>75.05</v>
      </c>
      <c r="BB285">
        <v>72.87</v>
      </c>
      <c r="BC285">
        <v>72.52</v>
      </c>
      <c r="BD285">
        <v>74.11</v>
      </c>
      <c r="BE285">
        <v>74.7</v>
      </c>
      <c r="BF285">
        <v>70.98</v>
      </c>
      <c r="BG285">
        <v>72.47</v>
      </c>
      <c r="BH285">
        <v>74.31</v>
      </c>
      <c r="BI285">
        <v>77.680000000000007</v>
      </c>
      <c r="BJ285">
        <v>72.099999999999994</v>
      </c>
      <c r="BK285">
        <v>70.569999999999993</v>
      </c>
    </row>
    <row r="286" spans="1:63" x14ac:dyDescent="0.3">
      <c r="A286" t="s">
        <v>66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  <c r="AZ286">
        <v>10.62</v>
      </c>
      <c r="BA286">
        <v>10.55</v>
      </c>
      <c r="BB286">
        <v>11.58</v>
      </c>
      <c r="BC286">
        <v>10.8</v>
      </c>
      <c r="BD286">
        <v>10.130000000000001</v>
      </c>
      <c r="BE286">
        <v>11.49</v>
      </c>
      <c r="BF286">
        <v>12.82</v>
      </c>
      <c r="BG286">
        <v>9.58</v>
      </c>
      <c r="BH286">
        <v>9.58</v>
      </c>
      <c r="BI286">
        <v>7.15</v>
      </c>
      <c r="BJ286">
        <v>11.59</v>
      </c>
      <c r="BK286">
        <v>13.26</v>
      </c>
    </row>
    <row r="287" spans="1:63" x14ac:dyDescent="0.3">
      <c r="A287" t="s">
        <v>67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  <c r="AZ287">
        <v>15.67</v>
      </c>
      <c r="BA287">
        <v>14.41</v>
      </c>
      <c r="BB287">
        <v>15.55</v>
      </c>
      <c r="BC287">
        <v>16.68</v>
      </c>
      <c r="BD287">
        <v>15.76</v>
      </c>
      <c r="BE287">
        <v>13.82</v>
      </c>
      <c r="BF287">
        <v>16.21</v>
      </c>
      <c r="BG287">
        <v>17.95</v>
      </c>
      <c r="BH287">
        <v>16.12</v>
      </c>
      <c r="BI287">
        <v>15.17</v>
      </c>
      <c r="BJ287">
        <v>16.309999999999999</v>
      </c>
      <c r="BK287">
        <v>16.18</v>
      </c>
    </row>
    <row r="289" spans="1:63" x14ac:dyDescent="0.3">
      <c r="A289" t="s">
        <v>68</v>
      </c>
    </row>
    <row r="290" spans="1:63" x14ac:dyDescent="0.3">
      <c r="A290" t="s">
        <v>69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  <c r="AZ290">
        <v>100</v>
      </c>
      <c r="BA290">
        <v>100</v>
      </c>
      <c r="BB290">
        <v>100</v>
      </c>
      <c r="BC290">
        <v>100</v>
      </c>
      <c r="BD290">
        <v>100</v>
      </c>
      <c r="BE290">
        <v>100</v>
      </c>
      <c r="BF290">
        <v>100</v>
      </c>
      <c r="BG290">
        <v>100</v>
      </c>
      <c r="BH290">
        <v>100</v>
      </c>
      <c r="BI290">
        <v>100</v>
      </c>
      <c r="BJ290">
        <v>100</v>
      </c>
      <c r="BK290">
        <v>100</v>
      </c>
    </row>
    <row r="291" spans="1:63" x14ac:dyDescent="0.3">
      <c r="A291" t="s">
        <v>70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  <c r="AZ291">
        <v>80.430000000000007</v>
      </c>
      <c r="BA291">
        <v>81.61</v>
      </c>
      <c r="BB291">
        <v>82.33</v>
      </c>
      <c r="BC291">
        <v>81.78</v>
      </c>
      <c r="BD291">
        <v>81.58</v>
      </c>
      <c r="BE291">
        <v>80.97</v>
      </c>
      <c r="BF291">
        <v>80.84</v>
      </c>
      <c r="BG291">
        <v>82.39</v>
      </c>
      <c r="BH291">
        <v>81.95</v>
      </c>
      <c r="BI291">
        <v>82.28</v>
      </c>
      <c r="BJ291">
        <v>80.680000000000007</v>
      </c>
      <c r="BK291">
        <v>80.16</v>
      </c>
    </row>
    <row r="292" spans="1:63" x14ac:dyDescent="0.3">
      <c r="A292" t="s">
        <v>71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  <c r="AZ292">
        <v>5.16</v>
      </c>
      <c r="BA292">
        <v>4.7300000000000004</v>
      </c>
      <c r="BB292">
        <v>4.3</v>
      </c>
      <c r="BC292">
        <v>3.79</v>
      </c>
      <c r="BD292">
        <v>5.1100000000000003</v>
      </c>
      <c r="BE292">
        <v>5.0599999999999996</v>
      </c>
      <c r="BF292">
        <v>4.2</v>
      </c>
      <c r="BG292">
        <v>3.65</v>
      </c>
      <c r="BH292">
        <v>3.62</v>
      </c>
      <c r="BI292">
        <v>3.63</v>
      </c>
      <c r="BJ292">
        <v>5.47</v>
      </c>
      <c r="BK292">
        <v>4.88</v>
      </c>
    </row>
    <row r="293" spans="1:63" x14ac:dyDescent="0.3">
      <c r="A293" t="s">
        <v>72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  <c r="AZ293">
        <v>14.41</v>
      </c>
      <c r="BA293">
        <v>13.65</v>
      </c>
      <c r="BB293">
        <v>13.37</v>
      </c>
      <c r="BC293">
        <v>14.42</v>
      </c>
      <c r="BD293">
        <v>13.31</v>
      </c>
      <c r="BE293">
        <v>13.97</v>
      </c>
      <c r="BF293">
        <v>14.96</v>
      </c>
      <c r="BG293">
        <v>13.96</v>
      </c>
      <c r="BH293">
        <v>14.42</v>
      </c>
      <c r="BI293">
        <v>14.09</v>
      </c>
      <c r="BJ293">
        <v>13.85</v>
      </c>
      <c r="BK293">
        <v>14.96</v>
      </c>
    </row>
    <row r="295" spans="1:63" x14ac:dyDescent="0.3">
      <c r="A295" t="s">
        <v>73</v>
      </c>
    </row>
    <row r="296" spans="1:63" x14ac:dyDescent="0.3">
      <c r="A296" t="s">
        <v>69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</row>
    <row r="297" spans="1:63" x14ac:dyDescent="0.3">
      <c r="A297" t="s">
        <v>70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  <c r="AZ297">
        <v>77.34</v>
      </c>
      <c r="BA297">
        <v>80.45</v>
      </c>
      <c r="BB297">
        <v>77.73</v>
      </c>
      <c r="BC297">
        <v>77.22</v>
      </c>
      <c r="BD297">
        <v>80.05</v>
      </c>
      <c r="BE297">
        <v>80.430000000000007</v>
      </c>
      <c r="BF297">
        <v>77.3</v>
      </c>
      <c r="BG297">
        <v>81.64</v>
      </c>
      <c r="BH297">
        <v>82.54</v>
      </c>
      <c r="BI297">
        <v>84.27</v>
      </c>
      <c r="BJ297">
        <v>78.97</v>
      </c>
      <c r="BK297">
        <v>85.09</v>
      </c>
    </row>
    <row r="298" spans="1:63" x14ac:dyDescent="0.3">
      <c r="A298" t="s">
        <v>71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  <c r="AZ298">
        <v>6.07</v>
      </c>
      <c r="BA298">
        <v>3.28</v>
      </c>
      <c r="BB298">
        <v>4.58</v>
      </c>
      <c r="BC298">
        <v>4.37</v>
      </c>
      <c r="BD298">
        <v>5.1100000000000003</v>
      </c>
      <c r="BE298">
        <v>5.51</v>
      </c>
      <c r="BF298">
        <v>5.75</v>
      </c>
      <c r="BG298">
        <v>3.45</v>
      </c>
      <c r="BH298">
        <v>3.17</v>
      </c>
      <c r="BI298">
        <v>3.63</v>
      </c>
      <c r="BJ298">
        <v>6.13</v>
      </c>
      <c r="BK298">
        <v>3.49</v>
      </c>
    </row>
    <row r="299" spans="1:63" x14ac:dyDescent="0.3">
      <c r="A299" t="s">
        <v>72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  <c r="AZ299">
        <v>16.59</v>
      </c>
      <c r="BA299">
        <v>16.28</v>
      </c>
      <c r="BB299">
        <v>17.7</v>
      </c>
      <c r="BC299">
        <v>18.420000000000002</v>
      </c>
      <c r="BD299">
        <v>14.85</v>
      </c>
      <c r="BE299">
        <v>14.06</v>
      </c>
      <c r="BF299">
        <v>16.95</v>
      </c>
      <c r="BG299">
        <v>14.91</v>
      </c>
      <c r="BH299">
        <v>14.28</v>
      </c>
      <c r="BI299">
        <v>12.11</v>
      </c>
      <c r="BJ299">
        <v>14.89</v>
      </c>
      <c r="BK299">
        <v>11.42</v>
      </c>
    </row>
    <row r="302" spans="1:63" x14ac:dyDescent="0.3">
      <c r="A302" t="s">
        <v>37</v>
      </c>
    </row>
    <row r="303" spans="1:63" x14ac:dyDescent="0.3">
      <c r="A303" t="s">
        <v>62</v>
      </c>
    </row>
    <row r="304" spans="1:63" x14ac:dyDescent="0.3">
      <c r="A304" t="s">
        <v>56</v>
      </c>
    </row>
    <row r="305" spans="1:63" x14ac:dyDescent="0.3">
      <c r="A305" t="s">
        <v>40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54</v>
      </c>
      <c r="S305" s="1">
        <v>43983</v>
      </c>
      <c r="T305" s="1">
        <v>44013</v>
      </c>
      <c r="U305" s="1" t="s">
        <v>57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  <c r="AZ305" s="1">
        <v>44986</v>
      </c>
      <c r="BA305" s="1">
        <v>45017</v>
      </c>
      <c r="BB305" s="1">
        <v>45047</v>
      </c>
      <c r="BC305" s="1">
        <v>45078</v>
      </c>
      <c r="BD305" s="1">
        <v>45108</v>
      </c>
      <c r="BE305" s="1">
        <v>45139</v>
      </c>
      <c r="BF305" s="1">
        <v>45170</v>
      </c>
      <c r="BG305" s="1">
        <v>45200</v>
      </c>
      <c r="BH305" s="1">
        <v>45231</v>
      </c>
      <c r="BI305" s="1">
        <v>45261</v>
      </c>
      <c r="BJ305" s="1">
        <v>45292</v>
      </c>
      <c r="BK305" s="1">
        <v>45323</v>
      </c>
    </row>
    <row r="306" spans="1:63" x14ac:dyDescent="0.3">
      <c r="A306" t="s">
        <v>63</v>
      </c>
    </row>
    <row r="307" spans="1:63" x14ac:dyDescent="0.3">
      <c r="A307" t="s">
        <v>64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  <c r="AZ307">
        <v>100</v>
      </c>
      <c r="BA307">
        <v>100</v>
      </c>
      <c r="BB307">
        <v>100</v>
      </c>
      <c r="BC307">
        <v>100</v>
      </c>
      <c r="BD307">
        <v>100</v>
      </c>
      <c r="BE307">
        <v>100</v>
      </c>
      <c r="BF307">
        <v>100</v>
      </c>
      <c r="BG307">
        <v>100</v>
      </c>
      <c r="BH307">
        <v>100</v>
      </c>
      <c r="BI307">
        <v>100</v>
      </c>
      <c r="BJ307">
        <v>100</v>
      </c>
      <c r="BK307">
        <v>100</v>
      </c>
    </row>
    <row r="308" spans="1:63" x14ac:dyDescent="0.3">
      <c r="A308" t="s">
        <v>65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  <c r="AZ308">
        <v>69.42</v>
      </c>
      <c r="BA308">
        <v>71.709999999999994</v>
      </c>
      <c r="BB308">
        <v>66.680000000000007</v>
      </c>
      <c r="BC308">
        <v>65.37</v>
      </c>
      <c r="BD308">
        <v>70.510000000000005</v>
      </c>
      <c r="BE308">
        <v>69.75</v>
      </c>
      <c r="BF308">
        <v>62.96</v>
      </c>
      <c r="BG308">
        <v>70.39</v>
      </c>
      <c r="BH308">
        <v>70.09</v>
      </c>
      <c r="BI308">
        <v>74.41</v>
      </c>
      <c r="BJ308">
        <v>69.739999999999995</v>
      </c>
      <c r="BK308">
        <v>65.66</v>
      </c>
    </row>
    <row r="309" spans="1:63" x14ac:dyDescent="0.3">
      <c r="A309" t="s">
        <v>66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  <c r="AZ309">
        <v>16.47</v>
      </c>
      <c r="BA309">
        <v>15.53</v>
      </c>
      <c r="BB309">
        <v>16.78</v>
      </c>
      <c r="BC309">
        <v>16.079999999999998</v>
      </c>
      <c r="BD309">
        <v>13.47</v>
      </c>
      <c r="BE309">
        <v>17.03</v>
      </c>
      <c r="BF309">
        <v>20.64</v>
      </c>
      <c r="BG309">
        <v>11.4</v>
      </c>
      <c r="BH309">
        <v>14.98</v>
      </c>
      <c r="BI309">
        <v>10.16</v>
      </c>
      <c r="BJ309">
        <v>14.6</v>
      </c>
      <c r="BK309">
        <v>17.62</v>
      </c>
    </row>
    <row r="310" spans="1:63" x14ac:dyDescent="0.3">
      <c r="A310" t="s">
        <v>67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  <c r="AZ310">
        <v>14.1</v>
      </c>
      <c r="BA310">
        <v>12.76</v>
      </c>
      <c r="BB310">
        <v>16.54</v>
      </c>
      <c r="BC310">
        <v>18.55</v>
      </c>
      <c r="BD310">
        <v>16.03</v>
      </c>
      <c r="BE310">
        <v>13.22</v>
      </c>
      <c r="BF310">
        <v>16.399999999999999</v>
      </c>
      <c r="BG310">
        <v>18.22</v>
      </c>
      <c r="BH310">
        <v>14.93</v>
      </c>
      <c r="BI310">
        <v>15.42</v>
      </c>
      <c r="BJ310">
        <v>15.65</v>
      </c>
      <c r="BK310">
        <v>16.71</v>
      </c>
    </row>
    <row r="312" spans="1:63" x14ac:dyDescent="0.3">
      <c r="A312" t="s">
        <v>68</v>
      </c>
    </row>
    <row r="313" spans="1:63" x14ac:dyDescent="0.3">
      <c r="A313" t="s">
        <v>69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  <c r="AZ313">
        <v>100</v>
      </c>
      <c r="BA313">
        <v>100</v>
      </c>
      <c r="BB313">
        <v>100</v>
      </c>
      <c r="BC313">
        <v>100</v>
      </c>
      <c r="BD313">
        <v>100</v>
      </c>
      <c r="BE313">
        <v>100</v>
      </c>
      <c r="BF313">
        <v>100</v>
      </c>
      <c r="BG313">
        <v>100</v>
      </c>
      <c r="BH313">
        <v>100</v>
      </c>
      <c r="BI313">
        <v>100</v>
      </c>
      <c r="BJ313">
        <v>100</v>
      </c>
      <c r="BK313">
        <v>100</v>
      </c>
    </row>
    <row r="314" spans="1:63" x14ac:dyDescent="0.3">
      <c r="A314" t="s">
        <v>70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  <c r="AZ314">
        <v>76.58</v>
      </c>
      <c r="BA314">
        <v>80.36</v>
      </c>
      <c r="BB314">
        <v>81.38</v>
      </c>
      <c r="BC314">
        <v>80.81</v>
      </c>
      <c r="BD314">
        <v>80.77</v>
      </c>
      <c r="BE314">
        <v>79.430000000000007</v>
      </c>
      <c r="BF314">
        <v>75.56</v>
      </c>
      <c r="BG314">
        <v>79.14</v>
      </c>
      <c r="BH314">
        <v>79.650000000000006</v>
      </c>
      <c r="BI314">
        <v>80.150000000000006</v>
      </c>
      <c r="BJ314">
        <v>74.58</v>
      </c>
      <c r="BK314">
        <v>80.22</v>
      </c>
    </row>
    <row r="315" spans="1:63" x14ac:dyDescent="0.3">
      <c r="A315" t="s">
        <v>71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  <c r="AZ315">
        <v>5.8</v>
      </c>
      <c r="BA315">
        <v>3.9</v>
      </c>
      <c r="BB315">
        <v>4.5</v>
      </c>
      <c r="BC315">
        <v>4</v>
      </c>
      <c r="BD315">
        <v>5.2</v>
      </c>
      <c r="BE315">
        <v>6.8</v>
      </c>
      <c r="BF315">
        <v>7.18</v>
      </c>
      <c r="BG315">
        <v>2.76</v>
      </c>
      <c r="BH315">
        <v>3.79</v>
      </c>
      <c r="BI315">
        <v>4.29</v>
      </c>
      <c r="BJ315">
        <v>7.5</v>
      </c>
      <c r="BK315">
        <v>5.86</v>
      </c>
    </row>
    <row r="316" spans="1:63" x14ac:dyDescent="0.3">
      <c r="A316" t="s">
        <v>72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  <c r="AZ316">
        <v>17.62</v>
      </c>
      <c r="BA316">
        <v>15.75</v>
      </c>
      <c r="BB316">
        <v>14.12</v>
      </c>
      <c r="BC316">
        <v>15.19</v>
      </c>
      <c r="BD316">
        <v>14.03</v>
      </c>
      <c r="BE316">
        <v>13.77</v>
      </c>
      <c r="BF316">
        <v>17.27</v>
      </c>
      <c r="BG316">
        <v>18.09</v>
      </c>
      <c r="BH316">
        <v>16.559999999999999</v>
      </c>
      <c r="BI316">
        <v>15.56</v>
      </c>
      <c r="BJ316">
        <v>17.920000000000002</v>
      </c>
      <c r="BK316">
        <v>13.92</v>
      </c>
    </row>
    <row r="318" spans="1:63" x14ac:dyDescent="0.3">
      <c r="A318" t="s">
        <v>73</v>
      </c>
    </row>
    <row r="319" spans="1:63" x14ac:dyDescent="0.3">
      <c r="A319" t="s">
        <v>69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  <c r="AZ319">
        <v>100</v>
      </c>
      <c r="BA319">
        <v>100</v>
      </c>
      <c r="BB319">
        <v>100</v>
      </c>
      <c r="BC319">
        <v>100</v>
      </c>
      <c r="BD319">
        <v>100</v>
      </c>
      <c r="BE319">
        <v>100</v>
      </c>
      <c r="BF319">
        <v>100</v>
      </c>
      <c r="BG319">
        <v>100</v>
      </c>
      <c r="BH319">
        <v>100</v>
      </c>
      <c r="BI319">
        <v>100</v>
      </c>
      <c r="BJ319">
        <v>100</v>
      </c>
      <c r="BK319">
        <v>100</v>
      </c>
    </row>
    <row r="320" spans="1:63" x14ac:dyDescent="0.3">
      <c r="A320" t="s">
        <v>70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  <c r="AZ320">
        <v>85.42</v>
      </c>
      <c r="BA320">
        <v>77.87</v>
      </c>
      <c r="BB320">
        <v>76.41</v>
      </c>
      <c r="BC320">
        <v>83.17</v>
      </c>
      <c r="BD320">
        <v>87.26</v>
      </c>
      <c r="BE320">
        <v>85.16</v>
      </c>
      <c r="BF320">
        <v>79.510000000000005</v>
      </c>
      <c r="BG320">
        <v>80.989999999999995</v>
      </c>
      <c r="BH320">
        <v>83.96</v>
      </c>
      <c r="BI320">
        <v>89.08</v>
      </c>
      <c r="BJ320">
        <v>83.82</v>
      </c>
      <c r="BK320">
        <v>89.1</v>
      </c>
    </row>
    <row r="321" spans="1:63" x14ac:dyDescent="0.3">
      <c r="A321" t="s">
        <v>71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  <c r="AZ321">
        <v>1.79</v>
      </c>
      <c r="BA321">
        <v>4.1500000000000004</v>
      </c>
      <c r="BB321">
        <v>4.25</v>
      </c>
      <c r="BC321">
        <v>4.2</v>
      </c>
      <c r="BD321">
        <v>2.48</v>
      </c>
      <c r="BE321">
        <v>3.91</v>
      </c>
      <c r="BF321">
        <v>0</v>
      </c>
      <c r="BG321">
        <v>5.9</v>
      </c>
      <c r="BH321">
        <v>1.92</v>
      </c>
      <c r="BI321">
        <v>1.38</v>
      </c>
      <c r="BJ321">
        <v>3.87</v>
      </c>
      <c r="BK321">
        <v>1.65</v>
      </c>
    </row>
    <row r="322" spans="1:63" x14ac:dyDescent="0.3">
      <c r="A322" t="s">
        <v>72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  <c r="AZ322">
        <v>12.79</v>
      </c>
      <c r="BA322">
        <v>17.97</v>
      </c>
      <c r="BB322">
        <v>19.34</v>
      </c>
      <c r="BC322">
        <v>12.63</v>
      </c>
      <c r="BD322">
        <v>10.26</v>
      </c>
      <c r="BE322">
        <v>10.93</v>
      </c>
      <c r="BF322">
        <v>20.49</v>
      </c>
      <c r="BG322">
        <v>13.1</v>
      </c>
      <c r="BH322">
        <v>14.12</v>
      </c>
      <c r="BI322">
        <v>9.5399999999999991</v>
      </c>
      <c r="BJ322">
        <v>12.3</v>
      </c>
      <c r="BK322">
        <v>9.24</v>
      </c>
    </row>
    <row r="325" spans="1:63" x14ac:dyDescent="0.3">
      <c r="A325" t="s">
        <v>37</v>
      </c>
    </row>
    <row r="326" spans="1:63" x14ac:dyDescent="0.3">
      <c r="A326" t="s">
        <v>62</v>
      </c>
    </row>
    <row r="327" spans="1:63" x14ac:dyDescent="0.3">
      <c r="A327" t="s">
        <v>58</v>
      </c>
    </row>
    <row r="328" spans="1:63" x14ac:dyDescent="0.3">
      <c r="A328" t="s">
        <v>40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54</v>
      </c>
      <c r="S328" s="1">
        <v>43983</v>
      </c>
      <c r="T328" s="1">
        <v>44013</v>
      </c>
      <c r="U328" s="1" t="s">
        <v>57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  <c r="AZ328" s="1">
        <v>44986</v>
      </c>
      <c r="BA328" s="1">
        <v>45017</v>
      </c>
      <c r="BB328" s="1">
        <v>45047</v>
      </c>
      <c r="BC328" s="1">
        <v>45078</v>
      </c>
      <c r="BD328" s="1">
        <v>45108</v>
      </c>
      <c r="BE328" s="1">
        <v>45139</v>
      </c>
      <c r="BF328" s="1">
        <v>45170</v>
      </c>
      <c r="BG328" s="1">
        <v>45200</v>
      </c>
      <c r="BH328" s="1">
        <v>45231</v>
      </c>
      <c r="BI328" s="1">
        <v>45261</v>
      </c>
      <c r="BJ328" s="1">
        <v>45292</v>
      </c>
      <c r="BK328" s="1">
        <v>45323</v>
      </c>
    </row>
    <row r="329" spans="1:63" x14ac:dyDescent="0.3">
      <c r="A329" t="s">
        <v>63</v>
      </c>
    </row>
    <row r="330" spans="1:63" x14ac:dyDescent="0.3">
      <c r="A330" t="s">
        <v>64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  <c r="AZ330">
        <v>100</v>
      </c>
      <c r="BA330">
        <v>100</v>
      </c>
      <c r="BB330">
        <v>100</v>
      </c>
      <c r="BC330">
        <v>100</v>
      </c>
      <c r="BD330">
        <v>100</v>
      </c>
      <c r="BE330">
        <v>100</v>
      </c>
      <c r="BF330">
        <v>100</v>
      </c>
      <c r="BG330">
        <v>100</v>
      </c>
      <c r="BH330">
        <v>100</v>
      </c>
      <c r="BI330">
        <v>100</v>
      </c>
      <c r="BJ330">
        <v>100</v>
      </c>
      <c r="BK330">
        <v>100</v>
      </c>
    </row>
    <row r="331" spans="1:63" x14ac:dyDescent="0.3">
      <c r="A331" t="s">
        <v>65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  <c r="AZ331">
        <v>78.42</v>
      </c>
      <c r="BA331">
        <v>81.66</v>
      </c>
      <c r="BB331">
        <v>72.17</v>
      </c>
      <c r="BC331">
        <v>68.540000000000006</v>
      </c>
      <c r="BD331">
        <v>65.3</v>
      </c>
      <c r="BE331">
        <v>76.12</v>
      </c>
      <c r="BF331">
        <v>64.72</v>
      </c>
      <c r="BG331">
        <v>68.680000000000007</v>
      </c>
      <c r="BH331">
        <v>75.84</v>
      </c>
      <c r="BI331">
        <v>74.41</v>
      </c>
      <c r="BJ331">
        <v>69.47</v>
      </c>
      <c r="BK331">
        <v>68.27</v>
      </c>
    </row>
    <row r="332" spans="1:63" x14ac:dyDescent="0.3">
      <c r="A332" t="s">
        <v>66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  <c r="AZ332">
        <v>12.1</v>
      </c>
      <c r="BA332">
        <v>14.47</v>
      </c>
      <c r="BB332">
        <v>16.59</v>
      </c>
      <c r="BC332">
        <v>13.44</v>
      </c>
      <c r="BD332">
        <v>19.329999999999998</v>
      </c>
      <c r="BE332">
        <v>12.54</v>
      </c>
      <c r="BF332">
        <v>23.22</v>
      </c>
      <c r="BG332">
        <v>19.850000000000001</v>
      </c>
      <c r="BH332">
        <v>16.48</v>
      </c>
      <c r="BI332">
        <v>10.16</v>
      </c>
      <c r="BJ332">
        <v>14.05</v>
      </c>
      <c r="BK332">
        <v>20.78</v>
      </c>
    </row>
    <row r="333" spans="1:63" x14ac:dyDescent="0.3">
      <c r="A333" t="s">
        <v>67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  <c r="AZ333">
        <v>9.48</v>
      </c>
      <c r="BA333">
        <v>3.86</v>
      </c>
      <c r="BB333">
        <v>11.24</v>
      </c>
      <c r="BC333">
        <v>18.02</v>
      </c>
      <c r="BD333">
        <v>15.37</v>
      </c>
      <c r="BE333">
        <v>11.34</v>
      </c>
      <c r="BF333">
        <v>12.06</v>
      </c>
      <c r="BG333">
        <v>11.46</v>
      </c>
      <c r="BH333">
        <v>7.68</v>
      </c>
      <c r="BI333">
        <v>15.42</v>
      </c>
      <c r="BJ333">
        <v>16.48</v>
      </c>
      <c r="BK333">
        <v>10.95</v>
      </c>
    </row>
    <row r="335" spans="1:63" x14ac:dyDescent="0.3">
      <c r="A335" t="s">
        <v>68</v>
      </c>
    </row>
    <row r="336" spans="1:63" x14ac:dyDescent="0.3">
      <c r="A336" t="s">
        <v>69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</row>
    <row r="337" spans="1:63" x14ac:dyDescent="0.3">
      <c r="A337" t="s">
        <v>70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  <c r="AZ337">
        <v>75.62</v>
      </c>
      <c r="BA337">
        <v>78.69</v>
      </c>
      <c r="BB337">
        <v>84.2</v>
      </c>
      <c r="BC337">
        <v>82.96</v>
      </c>
      <c r="BD337">
        <v>79.930000000000007</v>
      </c>
      <c r="BE337">
        <v>78.19</v>
      </c>
      <c r="BF337">
        <v>76.459999999999994</v>
      </c>
      <c r="BG337">
        <v>80.290000000000006</v>
      </c>
      <c r="BH337">
        <v>73.42</v>
      </c>
      <c r="BI337">
        <v>80.150000000000006</v>
      </c>
      <c r="BJ337">
        <v>77.84</v>
      </c>
      <c r="BK337">
        <v>81.42</v>
      </c>
    </row>
    <row r="338" spans="1:63" x14ac:dyDescent="0.3">
      <c r="A338" t="s">
        <v>71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  <c r="AZ338">
        <v>3.8</v>
      </c>
      <c r="BA338">
        <v>3.73</v>
      </c>
      <c r="BB338">
        <v>1.39</v>
      </c>
      <c r="BC338">
        <v>4.2300000000000004</v>
      </c>
      <c r="BD338">
        <v>4.95</v>
      </c>
      <c r="BE338">
        <v>6.75</v>
      </c>
      <c r="BF338">
        <v>3.75</v>
      </c>
      <c r="BG338">
        <v>1.92</v>
      </c>
      <c r="BH338">
        <v>5.87</v>
      </c>
      <c r="BI338">
        <v>4.29</v>
      </c>
      <c r="BJ338">
        <v>5.6</v>
      </c>
      <c r="BK338">
        <v>6.66</v>
      </c>
    </row>
    <row r="339" spans="1:63" x14ac:dyDescent="0.3">
      <c r="A339" t="s">
        <v>72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  <c r="AZ339">
        <v>20.59</v>
      </c>
      <c r="BA339">
        <v>17.579999999999998</v>
      </c>
      <c r="BB339">
        <v>14.41</v>
      </c>
      <c r="BC339">
        <v>12.81</v>
      </c>
      <c r="BD339">
        <v>15.11</v>
      </c>
      <c r="BE339">
        <v>15.06</v>
      </c>
      <c r="BF339">
        <v>19.79</v>
      </c>
      <c r="BG339">
        <v>17.78</v>
      </c>
      <c r="BH339">
        <v>20.71</v>
      </c>
      <c r="BI339">
        <v>15.56</v>
      </c>
      <c r="BJ339">
        <v>16.559999999999999</v>
      </c>
      <c r="BK339">
        <v>11.92</v>
      </c>
    </row>
    <row r="341" spans="1:63" x14ac:dyDescent="0.3">
      <c r="A341" t="s">
        <v>73</v>
      </c>
    </row>
    <row r="342" spans="1:63" x14ac:dyDescent="0.3">
      <c r="A342" t="s">
        <v>69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  <c r="AZ342">
        <v>100</v>
      </c>
      <c r="BA342">
        <v>100</v>
      </c>
      <c r="BB342">
        <v>100</v>
      </c>
      <c r="BC342">
        <v>100</v>
      </c>
      <c r="BD342">
        <v>100</v>
      </c>
      <c r="BE342">
        <v>100</v>
      </c>
      <c r="BF342">
        <v>100</v>
      </c>
      <c r="BG342">
        <v>100</v>
      </c>
      <c r="BH342">
        <v>100</v>
      </c>
      <c r="BI342">
        <v>100</v>
      </c>
      <c r="BJ342">
        <v>100</v>
      </c>
      <c r="BK342">
        <v>100</v>
      </c>
    </row>
    <row r="343" spans="1:63" x14ac:dyDescent="0.3">
      <c r="A343" t="s">
        <v>70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  <c r="AZ343">
        <v>92.41</v>
      </c>
      <c r="BA343">
        <v>79.27</v>
      </c>
      <c r="BB343">
        <v>81.11</v>
      </c>
      <c r="BC343">
        <v>79.36</v>
      </c>
      <c r="BD343">
        <v>83.37</v>
      </c>
      <c r="BE343">
        <v>90.42</v>
      </c>
      <c r="BF343">
        <v>82.28</v>
      </c>
      <c r="BG343">
        <v>85.56</v>
      </c>
      <c r="BH343">
        <v>86.55</v>
      </c>
      <c r="BI343">
        <v>89.08</v>
      </c>
      <c r="BJ343">
        <v>74.33</v>
      </c>
      <c r="BK343">
        <v>86.65</v>
      </c>
    </row>
    <row r="344" spans="1:63" x14ac:dyDescent="0.3">
      <c r="A344" t="s">
        <v>71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  <c r="AZ344">
        <v>1.74</v>
      </c>
      <c r="BA344">
        <v>2.11</v>
      </c>
      <c r="BB344">
        <v>2.04</v>
      </c>
      <c r="BC344">
        <v>5.34</v>
      </c>
      <c r="BD344">
        <v>3.31</v>
      </c>
      <c r="BE344">
        <v>3.07</v>
      </c>
      <c r="BF344">
        <v>0</v>
      </c>
      <c r="BG344">
        <v>2.87</v>
      </c>
      <c r="BH344">
        <v>3.43</v>
      </c>
      <c r="BI344">
        <v>1.38</v>
      </c>
      <c r="BJ344">
        <v>6.5</v>
      </c>
      <c r="BK344">
        <v>0.95</v>
      </c>
    </row>
    <row r="345" spans="1:63" x14ac:dyDescent="0.3">
      <c r="A345" t="s">
        <v>72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  <c r="AZ345">
        <v>5.85</v>
      </c>
      <c r="BA345">
        <v>18.61</v>
      </c>
      <c r="BB345">
        <v>16.84</v>
      </c>
      <c r="BC345">
        <v>15.3</v>
      </c>
      <c r="BD345">
        <v>13.32</v>
      </c>
      <c r="BE345">
        <v>6.51</v>
      </c>
      <c r="BF345">
        <v>17.72</v>
      </c>
      <c r="BG345">
        <v>11.58</v>
      </c>
      <c r="BH345">
        <v>10.02</v>
      </c>
      <c r="BI345">
        <v>9.5399999999999991</v>
      </c>
      <c r="BJ345">
        <v>19.170000000000002</v>
      </c>
      <c r="BK345">
        <v>12.41</v>
      </c>
    </row>
    <row r="348" spans="1:63" x14ac:dyDescent="0.3">
      <c r="A348" t="s">
        <v>37</v>
      </c>
    </row>
    <row r="349" spans="1:63" x14ac:dyDescent="0.3">
      <c r="A349" t="s">
        <v>62</v>
      </c>
    </row>
    <row r="350" spans="1:63" x14ac:dyDescent="0.3">
      <c r="A350" t="s">
        <v>59</v>
      </c>
    </row>
    <row r="351" spans="1:63" x14ac:dyDescent="0.3">
      <c r="A351" t="s">
        <v>40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54</v>
      </c>
      <c r="S351" s="1">
        <v>43983</v>
      </c>
      <c r="T351" s="1">
        <v>44013</v>
      </c>
      <c r="U351" s="1" t="s">
        <v>57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  <c r="AZ351" s="1">
        <v>44986</v>
      </c>
      <c r="BA351" s="1">
        <v>45017</v>
      </c>
      <c r="BB351" s="1">
        <v>45047</v>
      </c>
      <c r="BC351" s="1">
        <v>45078</v>
      </c>
      <c r="BD351" s="1">
        <v>45108</v>
      </c>
      <c r="BE351" s="1">
        <v>45139</v>
      </c>
      <c r="BF351" s="1">
        <v>45170</v>
      </c>
      <c r="BG351" s="1">
        <v>45200</v>
      </c>
      <c r="BH351" s="1">
        <v>45231</v>
      </c>
      <c r="BI351" s="1">
        <v>45261</v>
      </c>
      <c r="BJ351" s="1">
        <v>45292</v>
      </c>
      <c r="BK351" s="1">
        <v>45323</v>
      </c>
    </row>
    <row r="352" spans="1:63" x14ac:dyDescent="0.3">
      <c r="A352" t="s">
        <v>63</v>
      </c>
    </row>
    <row r="353" spans="1:63" x14ac:dyDescent="0.3">
      <c r="A353" t="s">
        <v>64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  <c r="AZ353">
        <v>100</v>
      </c>
      <c r="BA353">
        <v>100</v>
      </c>
      <c r="BB353">
        <v>100</v>
      </c>
      <c r="BC353">
        <v>100</v>
      </c>
      <c r="BD353">
        <v>100</v>
      </c>
      <c r="BE353">
        <v>100</v>
      </c>
      <c r="BF353">
        <v>100</v>
      </c>
      <c r="BG353">
        <v>100</v>
      </c>
      <c r="BH353">
        <v>100</v>
      </c>
      <c r="BI353">
        <v>100</v>
      </c>
      <c r="BJ353">
        <v>100</v>
      </c>
      <c r="BK353">
        <v>100</v>
      </c>
    </row>
    <row r="354" spans="1:63" x14ac:dyDescent="0.3">
      <c r="A354" t="s">
        <v>65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  <c r="AZ354">
        <v>67.8</v>
      </c>
      <c r="BA354">
        <v>70.41</v>
      </c>
      <c r="BB354">
        <v>66.09</v>
      </c>
      <c r="BC354">
        <v>64.930000000000007</v>
      </c>
      <c r="BD354">
        <v>71.64</v>
      </c>
      <c r="BE354">
        <v>68.72</v>
      </c>
      <c r="BF354">
        <v>62.57</v>
      </c>
      <c r="BG354">
        <v>70.7</v>
      </c>
      <c r="BH354">
        <v>68.31</v>
      </c>
      <c r="BI354">
        <v>73.08</v>
      </c>
      <c r="BJ354">
        <v>69.81</v>
      </c>
      <c r="BK354">
        <v>64.959999999999994</v>
      </c>
    </row>
    <row r="355" spans="1:63" x14ac:dyDescent="0.3">
      <c r="A355" t="s">
        <v>66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  <c r="AZ355">
        <v>17.260000000000002</v>
      </c>
      <c r="BA355">
        <v>15.67</v>
      </c>
      <c r="BB355">
        <v>16.8</v>
      </c>
      <c r="BC355">
        <v>16.45</v>
      </c>
      <c r="BD355">
        <v>12.19</v>
      </c>
      <c r="BE355">
        <v>17.760000000000002</v>
      </c>
      <c r="BF355">
        <v>20.059999999999999</v>
      </c>
      <c r="BG355">
        <v>9.8699999999999992</v>
      </c>
      <c r="BH355">
        <v>14.52</v>
      </c>
      <c r="BI355">
        <v>10.63</v>
      </c>
      <c r="BJ355">
        <v>14.73</v>
      </c>
      <c r="BK355">
        <v>16.78</v>
      </c>
    </row>
    <row r="356" spans="1:63" x14ac:dyDescent="0.3">
      <c r="A356" t="s">
        <v>67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  <c r="AZ356">
        <v>14.93</v>
      </c>
      <c r="BA356">
        <v>13.92</v>
      </c>
      <c r="BB356">
        <v>17.11</v>
      </c>
      <c r="BC356">
        <v>18.62</v>
      </c>
      <c r="BD356">
        <v>16.170000000000002</v>
      </c>
      <c r="BE356">
        <v>13.52</v>
      </c>
      <c r="BF356">
        <v>17.37</v>
      </c>
      <c r="BG356">
        <v>19.440000000000001</v>
      </c>
      <c r="BH356">
        <v>17.170000000000002</v>
      </c>
      <c r="BI356">
        <v>16.29</v>
      </c>
      <c r="BJ356">
        <v>15.46</v>
      </c>
      <c r="BK356">
        <v>18.260000000000002</v>
      </c>
    </row>
    <row r="358" spans="1:63" x14ac:dyDescent="0.3">
      <c r="A358" t="s">
        <v>68</v>
      </c>
    </row>
    <row r="359" spans="1:63" x14ac:dyDescent="0.3">
      <c r="A359" t="s">
        <v>69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  <c r="AZ359">
        <v>100</v>
      </c>
      <c r="BA359">
        <v>100</v>
      </c>
      <c r="BB359">
        <v>100</v>
      </c>
      <c r="BC359">
        <v>100</v>
      </c>
      <c r="BD359">
        <v>100</v>
      </c>
      <c r="BE359">
        <v>100</v>
      </c>
      <c r="BF359">
        <v>100</v>
      </c>
      <c r="BG359">
        <v>100</v>
      </c>
      <c r="BH359">
        <v>100</v>
      </c>
      <c r="BI359">
        <v>100</v>
      </c>
      <c r="BJ359">
        <v>100</v>
      </c>
      <c r="BK359">
        <v>100</v>
      </c>
    </row>
    <row r="360" spans="1:63" x14ac:dyDescent="0.3">
      <c r="A360" t="s">
        <v>70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  <c r="AZ360">
        <v>76.89</v>
      </c>
      <c r="BA360">
        <v>80.98</v>
      </c>
      <c r="BB360">
        <v>80.319999999999993</v>
      </c>
      <c r="BC360">
        <v>80.12</v>
      </c>
      <c r="BD360">
        <v>81.05</v>
      </c>
      <c r="BE360">
        <v>79.84</v>
      </c>
      <c r="BF360">
        <v>75.239999999999995</v>
      </c>
      <c r="BG360">
        <v>78.73</v>
      </c>
      <c r="BH360">
        <v>82.57</v>
      </c>
      <c r="BI360">
        <v>81.03</v>
      </c>
      <c r="BJ360">
        <v>73.459999999999994</v>
      </c>
      <c r="BK360">
        <v>79.83</v>
      </c>
    </row>
    <row r="361" spans="1:63" x14ac:dyDescent="0.3">
      <c r="A361" t="s">
        <v>71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  <c r="AZ361">
        <v>6.46</v>
      </c>
      <c r="BA361">
        <v>3.96</v>
      </c>
      <c r="BB361">
        <v>5.67</v>
      </c>
      <c r="BC361">
        <v>3.93</v>
      </c>
      <c r="BD361">
        <v>5.28</v>
      </c>
      <c r="BE361">
        <v>6.82</v>
      </c>
      <c r="BF361">
        <v>8.3800000000000008</v>
      </c>
      <c r="BG361">
        <v>3.06</v>
      </c>
      <c r="BH361">
        <v>2.81</v>
      </c>
      <c r="BI361">
        <v>5.44</v>
      </c>
      <c r="BJ361">
        <v>8.15</v>
      </c>
      <c r="BK361">
        <v>5.61</v>
      </c>
    </row>
    <row r="362" spans="1:63" x14ac:dyDescent="0.3">
      <c r="A362" t="s">
        <v>72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  <c r="AZ362">
        <v>16.649999999999999</v>
      </c>
      <c r="BA362">
        <v>15.06</v>
      </c>
      <c r="BB362">
        <v>14.01</v>
      </c>
      <c r="BC362">
        <v>15.95</v>
      </c>
      <c r="BD362">
        <v>13.67</v>
      </c>
      <c r="BE362">
        <v>13.34</v>
      </c>
      <c r="BF362">
        <v>16.38</v>
      </c>
      <c r="BG362">
        <v>18.21</v>
      </c>
      <c r="BH362">
        <v>14.61</v>
      </c>
      <c r="BI362">
        <v>13.52</v>
      </c>
      <c r="BJ362">
        <v>18.39</v>
      </c>
      <c r="BK362">
        <v>14.56</v>
      </c>
    </row>
    <row r="364" spans="1:63" x14ac:dyDescent="0.3">
      <c r="A364" t="s">
        <v>73</v>
      </c>
    </row>
    <row r="365" spans="1:63" x14ac:dyDescent="0.3">
      <c r="A365" t="s">
        <v>69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  <c r="AZ365">
        <v>100</v>
      </c>
      <c r="BA365">
        <v>100</v>
      </c>
      <c r="BB365">
        <v>100</v>
      </c>
      <c r="BC365">
        <v>100</v>
      </c>
      <c r="BD365">
        <v>100</v>
      </c>
      <c r="BE365">
        <v>100</v>
      </c>
      <c r="BF365">
        <v>100</v>
      </c>
      <c r="BG365">
        <v>100</v>
      </c>
      <c r="BH365">
        <v>100</v>
      </c>
      <c r="BI365">
        <v>100</v>
      </c>
      <c r="BJ365">
        <v>100</v>
      </c>
      <c r="BK365">
        <v>100</v>
      </c>
    </row>
    <row r="366" spans="1:63" x14ac:dyDescent="0.3">
      <c r="A366" t="s">
        <v>70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  <c r="AZ366">
        <v>82.32</v>
      </c>
      <c r="BA366">
        <v>76.94</v>
      </c>
      <c r="BB366">
        <v>73.63</v>
      </c>
      <c r="BC366">
        <v>84.7</v>
      </c>
      <c r="BD366">
        <v>89.99</v>
      </c>
      <c r="BE366">
        <v>81.489999999999995</v>
      </c>
      <c r="BF366">
        <v>77.95</v>
      </c>
      <c r="BG366">
        <v>78.62</v>
      </c>
      <c r="BH366">
        <v>82.33</v>
      </c>
      <c r="BI366">
        <v>86.04</v>
      </c>
      <c r="BJ366">
        <v>92.61</v>
      </c>
      <c r="BK366">
        <v>90.09</v>
      </c>
    </row>
    <row r="367" spans="1:63" x14ac:dyDescent="0.3">
      <c r="A367" t="s">
        <v>71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  <c r="AZ367">
        <v>1.82</v>
      </c>
      <c r="BA367">
        <v>5.51</v>
      </c>
      <c r="BB367">
        <v>5.56</v>
      </c>
      <c r="BC367">
        <v>3.74</v>
      </c>
      <c r="BD367">
        <v>1.89</v>
      </c>
      <c r="BE367">
        <v>4.5</v>
      </c>
      <c r="BF367">
        <v>0</v>
      </c>
      <c r="BG367">
        <v>7.49</v>
      </c>
      <c r="BH367">
        <v>0.98</v>
      </c>
      <c r="BI367">
        <v>2.36</v>
      </c>
      <c r="BJ367">
        <v>1.44</v>
      </c>
      <c r="BK367">
        <v>1.94</v>
      </c>
    </row>
    <row r="368" spans="1:63" x14ac:dyDescent="0.3">
      <c r="A368" t="s">
        <v>72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  <c r="AZ368">
        <v>15.86</v>
      </c>
      <c r="BA368">
        <v>17.55</v>
      </c>
      <c r="BB368">
        <v>20.81</v>
      </c>
      <c r="BC368">
        <v>11.56</v>
      </c>
      <c r="BD368">
        <v>8.11</v>
      </c>
      <c r="BE368">
        <v>14.01</v>
      </c>
      <c r="BF368">
        <v>22.05</v>
      </c>
      <c r="BG368">
        <v>13.9</v>
      </c>
      <c r="BH368">
        <v>16.690000000000001</v>
      </c>
      <c r="BI368">
        <v>11.59</v>
      </c>
      <c r="BJ368">
        <v>5.95</v>
      </c>
      <c r="BK368">
        <v>7.97</v>
      </c>
    </row>
    <row r="371" spans="1:63" x14ac:dyDescent="0.3">
      <c r="A371" t="s">
        <v>37</v>
      </c>
    </row>
    <row r="372" spans="1:63" x14ac:dyDescent="0.3">
      <c r="A372" t="s">
        <v>62</v>
      </c>
    </row>
    <row r="373" spans="1:63" x14ac:dyDescent="0.3">
      <c r="A373" t="s">
        <v>60</v>
      </c>
    </row>
    <row r="374" spans="1:63" x14ac:dyDescent="0.3">
      <c r="A374" t="s">
        <v>40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54</v>
      </c>
      <c r="S374" s="1">
        <v>43983</v>
      </c>
      <c r="T374" s="1">
        <v>44013</v>
      </c>
      <c r="U374" s="1" t="s">
        <v>57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  <c r="AZ374" s="1">
        <v>44986</v>
      </c>
      <c r="BA374" s="1">
        <v>45017</v>
      </c>
      <c r="BB374" s="1">
        <v>45047</v>
      </c>
      <c r="BC374" s="1">
        <v>45078</v>
      </c>
      <c r="BD374" s="1">
        <v>45108</v>
      </c>
      <c r="BE374" s="1">
        <v>45139</v>
      </c>
      <c r="BF374" s="1">
        <v>45170</v>
      </c>
      <c r="BG374" s="1">
        <v>45200</v>
      </c>
      <c r="BH374" s="1">
        <v>45231</v>
      </c>
      <c r="BI374" s="1">
        <v>45261</v>
      </c>
      <c r="BJ374" s="1">
        <v>45292</v>
      </c>
      <c r="BK374" s="1">
        <v>45323</v>
      </c>
    </row>
    <row r="375" spans="1:63" x14ac:dyDescent="0.3">
      <c r="A375" t="s">
        <v>63</v>
      </c>
    </row>
    <row r="376" spans="1:63" x14ac:dyDescent="0.3">
      <c r="A376" t="s">
        <v>64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  <c r="AZ376">
        <v>100</v>
      </c>
      <c r="BA376">
        <v>100</v>
      </c>
      <c r="BB376">
        <v>100</v>
      </c>
      <c r="BC376">
        <v>100</v>
      </c>
      <c r="BD376">
        <v>100</v>
      </c>
      <c r="BE376">
        <v>100</v>
      </c>
      <c r="BF376">
        <v>100</v>
      </c>
      <c r="BG376">
        <v>100</v>
      </c>
      <c r="BH376">
        <v>100</v>
      </c>
      <c r="BI376">
        <v>100</v>
      </c>
      <c r="BJ376">
        <v>100</v>
      </c>
      <c r="BK376">
        <v>100</v>
      </c>
    </row>
    <row r="377" spans="1:63" x14ac:dyDescent="0.3">
      <c r="A377" t="s">
        <v>65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  <c r="AZ377">
        <v>74.22</v>
      </c>
      <c r="BA377">
        <v>75.58</v>
      </c>
      <c r="BB377">
        <v>73.37</v>
      </c>
      <c r="BC377">
        <v>73.430000000000007</v>
      </c>
      <c r="BD377">
        <v>76.23</v>
      </c>
      <c r="BE377">
        <v>77.2</v>
      </c>
      <c r="BF377">
        <v>75.52</v>
      </c>
      <c r="BG377">
        <v>70.89</v>
      </c>
      <c r="BH377">
        <v>74.209999999999994</v>
      </c>
      <c r="BI377">
        <v>77.44</v>
      </c>
      <c r="BJ377">
        <v>68.33</v>
      </c>
      <c r="BK377">
        <v>73.95</v>
      </c>
    </row>
    <row r="378" spans="1:63" x14ac:dyDescent="0.3">
      <c r="A378" t="s">
        <v>66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  <c r="AZ378">
        <v>7.98</v>
      </c>
      <c r="BA378">
        <v>8.24</v>
      </c>
      <c r="BB378">
        <v>9.77</v>
      </c>
      <c r="BC378">
        <v>9.01</v>
      </c>
      <c r="BD378">
        <v>9.4700000000000006</v>
      </c>
      <c r="BE378">
        <v>9.11</v>
      </c>
      <c r="BF378">
        <v>10.210000000000001</v>
      </c>
      <c r="BG378">
        <v>12.85</v>
      </c>
      <c r="BH378">
        <v>10.17</v>
      </c>
      <c r="BI378">
        <v>7.88</v>
      </c>
      <c r="BJ378">
        <v>13.31</v>
      </c>
      <c r="BK378">
        <v>11.82</v>
      </c>
    </row>
    <row r="379" spans="1:63" x14ac:dyDescent="0.3">
      <c r="A379" t="s">
        <v>67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  <c r="AZ379">
        <v>17.809999999999999</v>
      </c>
      <c r="BA379">
        <v>16.170000000000002</v>
      </c>
      <c r="BB379">
        <v>16.850000000000001</v>
      </c>
      <c r="BC379">
        <v>17.55</v>
      </c>
      <c r="BD379">
        <v>14.31</v>
      </c>
      <c r="BE379">
        <v>13.7</v>
      </c>
      <c r="BF379">
        <v>14.26</v>
      </c>
      <c r="BG379">
        <v>16.260000000000002</v>
      </c>
      <c r="BH379">
        <v>15.63</v>
      </c>
      <c r="BI379">
        <v>14.68</v>
      </c>
      <c r="BJ379">
        <v>18.350000000000001</v>
      </c>
      <c r="BK379">
        <v>14.22</v>
      </c>
    </row>
    <row r="381" spans="1:63" x14ac:dyDescent="0.3">
      <c r="A381" t="s">
        <v>68</v>
      </c>
    </row>
    <row r="382" spans="1:63" x14ac:dyDescent="0.3">
      <c r="A382" t="s">
        <v>69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  <c r="AZ382">
        <v>100</v>
      </c>
      <c r="BA382">
        <v>100</v>
      </c>
      <c r="BB382">
        <v>100</v>
      </c>
      <c r="BC382">
        <v>100</v>
      </c>
      <c r="BD382">
        <v>100</v>
      </c>
      <c r="BE382">
        <v>100</v>
      </c>
      <c r="BF382">
        <v>100</v>
      </c>
      <c r="BG382">
        <v>100</v>
      </c>
      <c r="BH382">
        <v>100</v>
      </c>
      <c r="BI382">
        <v>100</v>
      </c>
      <c r="BJ382">
        <v>100</v>
      </c>
      <c r="BK382">
        <v>100</v>
      </c>
    </row>
    <row r="383" spans="1:63" x14ac:dyDescent="0.3">
      <c r="A383" t="s">
        <v>70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  <c r="AZ383">
        <v>84</v>
      </c>
      <c r="BA383">
        <v>82.36</v>
      </c>
      <c r="BB383">
        <v>86.03</v>
      </c>
      <c r="BC383">
        <v>82.97</v>
      </c>
      <c r="BD383">
        <v>82.43</v>
      </c>
      <c r="BE383">
        <v>81.25</v>
      </c>
      <c r="BF383">
        <v>85.03</v>
      </c>
      <c r="BG383">
        <v>85.44</v>
      </c>
      <c r="BH383">
        <v>82.71</v>
      </c>
      <c r="BI383">
        <v>82.35</v>
      </c>
      <c r="BJ383">
        <v>82.9</v>
      </c>
      <c r="BK383">
        <v>80.3</v>
      </c>
    </row>
    <row r="384" spans="1:63" x14ac:dyDescent="0.3">
      <c r="A384" t="s">
        <v>71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  <c r="AZ384">
        <v>3.96</v>
      </c>
      <c r="BA384">
        <v>4.74</v>
      </c>
      <c r="BB384">
        <v>4.22</v>
      </c>
      <c r="BC384">
        <v>3.5</v>
      </c>
      <c r="BD384">
        <v>4.4000000000000004</v>
      </c>
      <c r="BE384">
        <v>4.97</v>
      </c>
      <c r="BF384">
        <v>2.59</v>
      </c>
      <c r="BG384">
        <v>4.08</v>
      </c>
      <c r="BH384">
        <v>4.3</v>
      </c>
      <c r="BI384">
        <v>3.65</v>
      </c>
      <c r="BJ384">
        <v>6.15</v>
      </c>
      <c r="BK384">
        <v>5.69</v>
      </c>
    </row>
    <row r="385" spans="1:63" x14ac:dyDescent="0.3">
      <c r="A385" t="s">
        <v>72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  <c r="AZ385">
        <v>12.03</v>
      </c>
      <c r="BA385">
        <v>12.9</v>
      </c>
      <c r="BB385">
        <v>9.75</v>
      </c>
      <c r="BC385">
        <v>13.53</v>
      </c>
      <c r="BD385">
        <v>13.16</v>
      </c>
      <c r="BE385">
        <v>13.78</v>
      </c>
      <c r="BF385">
        <v>12.39</v>
      </c>
      <c r="BG385">
        <v>10.48</v>
      </c>
      <c r="BH385">
        <v>12.99</v>
      </c>
      <c r="BI385">
        <v>14</v>
      </c>
      <c r="BJ385">
        <v>10.95</v>
      </c>
      <c r="BK385">
        <v>14.01</v>
      </c>
    </row>
    <row r="387" spans="1:63" x14ac:dyDescent="0.3">
      <c r="A387" t="s">
        <v>73</v>
      </c>
    </row>
    <row r="388" spans="1:63" x14ac:dyDescent="0.3">
      <c r="A388" t="s">
        <v>69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  <c r="AZ388">
        <v>100</v>
      </c>
      <c r="BA388">
        <v>100</v>
      </c>
      <c r="BB388">
        <v>100</v>
      </c>
      <c r="BC388">
        <v>100</v>
      </c>
      <c r="BD388">
        <v>100</v>
      </c>
      <c r="BE388">
        <v>100</v>
      </c>
      <c r="BF388">
        <v>100</v>
      </c>
      <c r="BG388">
        <v>100</v>
      </c>
      <c r="BH388">
        <v>100</v>
      </c>
      <c r="BI388">
        <v>100</v>
      </c>
      <c r="BJ388">
        <v>100</v>
      </c>
      <c r="BK388">
        <v>100</v>
      </c>
    </row>
    <row r="389" spans="1:63" x14ac:dyDescent="0.3">
      <c r="A389" t="s">
        <v>70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  <c r="AZ389">
        <v>80.010000000000005</v>
      </c>
      <c r="BA389">
        <v>83.95</v>
      </c>
      <c r="BB389">
        <v>82.63</v>
      </c>
      <c r="BC389">
        <v>77.81</v>
      </c>
      <c r="BD389">
        <v>80.430000000000007</v>
      </c>
      <c r="BE389">
        <v>81.540000000000006</v>
      </c>
      <c r="BF389">
        <v>82.9</v>
      </c>
      <c r="BG389">
        <v>84.89</v>
      </c>
      <c r="BH389">
        <v>83.21</v>
      </c>
      <c r="BI389">
        <v>89.11</v>
      </c>
      <c r="BJ389">
        <v>74.17</v>
      </c>
      <c r="BK389">
        <v>78.16</v>
      </c>
    </row>
    <row r="390" spans="1:63" x14ac:dyDescent="0.3">
      <c r="A390" t="s">
        <v>71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  <c r="AZ390">
        <v>4.5199999999999996</v>
      </c>
      <c r="BA390">
        <v>2.48</v>
      </c>
      <c r="BB390">
        <v>2.4300000000000002</v>
      </c>
      <c r="BC390">
        <v>3.51</v>
      </c>
      <c r="BD390">
        <v>2.54</v>
      </c>
      <c r="BE390">
        <v>5.59</v>
      </c>
      <c r="BF390">
        <v>4.63</v>
      </c>
      <c r="BG390">
        <v>3.22</v>
      </c>
      <c r="BH390">
        <v>3.52</v>
      </c>
      <c r="BI390">
        <v>1.88</v>
      </c>
      <c r="BJ390">
        <v>15.06</v>
      </c>
      <c r="BK390">
        <v>8.39</v>
      </c>
    </row>
    <row r="391" spans="1:63" x14ac:dyDescent="0.3">
      <c r="A391" t="s">
        <v>72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  <c r="AZ391">
        <v>15.47</v>
      </c>
      <c r="BA391">
        <v>13.57</v>
      </c>
      <c r="BB391">
        <v>14.94</v>
      </c>
      <c r="BC391">
        <v>18.670000000000002</v>
      </c>
      <c r="BD391">
        <v>17.03</v>
      </c>
      <c r="BE391">
        <v>12.87</v>
      </c>
      <c r="BF391">
        <v>12.47</v>
      </c>
      <c r="BG391">
        <v>11.88</v>
      </c>
      <c r="BH391">
        <v>13.27</v>
      </c>
      <c r="BI391">
        <v>9.01</v>
      </c>
      <c r="BJ391">
        <v>10.77</v>
      </c>
      <c r="BK391">
        <v>13.45</v>
      </c>
    </row>
    <row r="394" spans="1:63" x14ac:dyDescent="0.3">
      <c r="A394" t="s">
        <v>37</v>
      </c>
    </row>
    <row r="395" spans="1:63" x14ac:dyDescent="0.3">
      <c r="A395" t="s">
        <v>62</v>
      </c>
    </row>
    <row r="396" spans="1:63" x14ac:dyDescent="0.3">
      <c r="A396" t="s">
        <v>61</v>
      </c>
    </row>
    <row r="397" spans="1:63" x14ac:dyDescent="0.3">
      <c r="A397" t="s">
        <v>40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54</v>
      </c>
      <c r="S397" s="1">
        <v>43983</v>
      </c>
      <c r="T397" s="1">
        <v>44013</v>
      </c>
      <c r="U397" s="1" t="s">
        <v>57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  <c r="AZ397" s="1">
        <v>44986</v>
      </c>
      <c r="BA397" s="1">
        <v>45017</v>
      </c>
      <c r="BB397" s="1">
        <v>45047</v>
      </c>
      <c r="BC397" s="1">
        <v>45078</v>
      </c>
      <c r="BD397" s="1">
        <v>45108</v>
      </c>
      <c r="BE397" s="1">
        <v>45139</v>
      </c>
      <c r="BF397" s="1">
        <v>45170</v>
      </c>
      <c r="BG397" s="1">
        <v>45200</v>
      </c>
      <c r="BH397" s="1">
        <v>45231</v>
      </c>
      <c r="BI397" s="1">
        <v>45261</v>
      </c>
      <c r="BJ397" s="1">
        <v>45292</v>
      </c>
      <c r="BK397" s="1">
        <v>45323</v>
      </c>
    </row>
    <row r="398" spans="1:63" x14ac:dyDescent="0.3">
      <c r="A398" t="s">
        <v>63</v>
      </c>
    </row>
    <row r="399" spans="1:63" x14ac:dyDescent="0.3">
      <c r="A399" t="s">
        <v>64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  <c r="AZ399">
        <v>100</v>
      </c>
      <c r="BA399">
        <v>100</v>
      </c>
      <c r="BB399">
        <v>100</v>
      </c>
      <c r="BC399">
        <v>100</v>
      </c>
      <c r="BD399">
        <v>100</v>
      </c>
      <c r="BE399">
        <v>100</v>
      </c>
      <c r="BF399">
        <v>100</v>
      </c>
      <c r="BG399">
        <v>100</v>
      </c>
      <c r="BH399">
        <v>100</v>
      </c>
      <c r="BI399">
        <v>100</v>
      </c>
      <c r="BJ399">
        <v>100</v>
      </c>
      <c r="BK399">
        <v>100</v>
      </c>
    </row>
    <row r="400" spans="1:63" x14ac:dyDescent="0.3">
      <c r="A400" t="s">
        <v>65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  <c r="AZ400">
        <v>77.55</v>
      </c>
      <c r="BA400">
        <v>77.98</v>
      </c>
      <c r="BB400">
        <v>79.099999999999994</v>
      </c>
      <c r="BC400">
        <v>80.02</v>
      </c>
      <c r="BD400">
        <v>74.63</v>
      </c>
      <c r="BE400">
        <v>77.959999999999994</v>
      </c>
      <c r="BF400">
        <v>73.41</v>
      </c>
      <c r="BG400">
        <v>75.489999999999995</v>
      </c>
      <c r="BH400">
        <v>77.069999999999993</v>
      </c>
      <c r="BI400">
        <v>77.78</v>
      </c>
      <c r="BJ400">
        <v>75.44</v>
      </c>
      <c r="BK400">
        <v>69.819999999999993</v>
      </c>
    </row>
    <row r="401" spans="1:63" x14ac:dyDescent="0.3">
      <c r="A401" t="s">
        <v>66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  <c r="AZ401">
        <v>7.62</v>
      </c>
      <c r="BA401">
        <v>6.93</v>
      </c>
      <c r="BB401">
        <v>9.59</v>
      </c>
      <c r="BC401">
        <v>7.37</v>
      </c>
      <c r="BD401">
        <v>8.3699999999999992</v>
      </c>
      <c r="BE401">
        <v>8.07</v>
      </c>
      <c r="BF401">
        <v>9.07</v>
      </c>
      <c r="BG401">
        <v>6.47</v>
      </c>
      <c r="BH401">
        <v>6.46</v>
      </c>
      <c r="BI401">
        <v>4.84</v>
      </c>
      <c r="BJ401">
        <v>8.69</v>
      </c>
      <c r="BK401">
        <v>12.33</v>
      </c>
    </row>
    <row r="402" spans="1:63" x14ac:dyDescent="0.3">
      <c r="A402" t="s">
        <v>67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  <c r="AZ402">
        <v>14.83</v>
      </c>
      <c r="BA402">
        <v>15.09</v>
      </c>
      <c r="BB402">
        <v>11.31</v>
      </c>
      <c r="BC402">
        <v>12.6</v>
      </c>
      <c r="BD402">
        <v>17</v>
      </c>
      <c r="BE402">
        <v>13.97</v>
      </c>
      <c r="BF402">
        <v>17.510000000000002</v>
      </c>
      <c r="BG402">
        <v>18.04</v>
      </c>
      <c r="BH402">
        <v>16.47</v>
      </c>
      <c r="BI402">
        <v>17.39</v>
      </c>
      <c r="BJ402">
        <v>15.87</v>
      </c>
      <c r="BK402">
        <v>17.850000000000001</v>
      </c>
    </row>
    <row r="404" spans="1:63" x14ac:dyDescent="0.3">
      <c r="A404" t="s">
        <v>68</v>
      </c>
    </row>
    <row r="405" spans="1:63" x14ac:dyDescent="0.3">
      <c r="A405" t="s">
        <v>69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  <c r="AZ405">
        <v>100</v>
      </c>
      <c r="BA405">
        <v>100</v>
      </c>
      <c r="BB405">
        <v>100</v>
      </c>
      <c r="BC405">
        <v>100</v>
      </c>
      <c r="BD405">
        <v>100</v>
      </c>
      <c r="BE405">
        <v>100</v>
      </c>
      <c r="BF405">
        <v>100</v>
      </c>
      <c r="BG405">
        <v>100</v>
      </c>
      <c r="BH405">
        <v>100</v>
      </c>
      <c r="BI405">
        <v>100</v>
      </c>
      <c r="BJ405">
        <v>100</v>
      </c>
      <c r="BK405">
        <v>100</v>
      </c>
    </row>
    <row r="406" spans="1:63" x14ac:dyDescent="0.3">
      <c r="A406" t="s">
        <v>70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  <c r="AZ406">
        <v>80.33</v>
      </c>
      <c r="BA406">
        <v>81.540000000000006</v>
      </c>
      <c r="BB406">
        <v>79.92</v>
      </c>
      <c r="BC406">
        <v>81.66</v>
      </c>
      <c r="BD406">
        <v>80.95</v>
      </c>
      <c r="BE406">
        <v>81.67</v>
      </c>
      <c r="BF406">
        <v>80.62</v>
      </c>
      <c r="BG406">
        <v>81.86</v>
      </c>
      <c r="BH406">
        <v>81.77</v>
      </c>
      <c r="BI406">
        <v>82.85</v>
      </c>
      <c r="BJ406">
        <v>82.56</v>
      </c>
      <c r="BK406">
        <v>79.27</v>
      </c>
    </row>
    <row r="407" spans="1:63" x14ac:dyDescent="0.3">
      <c r="A407" t="s">
        <v>71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  <c r="AZ407">
        <v>5.72</v>
      </c>
      <c r="BA407">
        <v>5.61</v>
      </c>
      <c r="BB407">
        <v>4.5199999999999996</v>
      </c>
      <c r="BC407">
        <v>4.04</v>
      </c>
      <c r="BD407">
        <v>5.96</v>
      </c>
      <c r="BE407">
        <v>4.1900000000000004</v>
      </c>
      <c r="BF407">
        <v>3.97</v>
      </c>
      <c r="BG407">
        <v>4</v>
      </c>
      <c r="BH407">
        <v>3.3</v>
      </c>
      <c r="BI407">
        <v>3.13</v>
      </c>
      <c r="BJ407">
        <v>4.1500000000000004</v>
      </c>
      <c r="BK407">
        <v>4.58</v>
      </c>
    </row>
    <row r="408" spans="1:63" x14ac:dyDescent="0.3">
      <c r="A408" t="s">
        <v>72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  <c r="AZ408">
        <v>13.95</v>
      </c>
      <c r="BA408">
        <v>12.84</v>
      </c>
      <c r="BB408">
        <v>15.56</v>
      </c>
      <c r="BC408">
        <v>14.31</v>
      </c>
      <c r="BD408">
        <v>13.09</v>
      </c>
      <c r="BE408">
        <v>14.15</v>
      </c>
      <c r="BF408">
        <v>15.41</v>
      </c>
      <c r="BG408">
        <v>14.14</v>
      </c>
      <c r="BH408">
        <v>14.92</v>
      </c>
      <c r="BI408">
        <v>14.02</v>
      </c>
      <c r="BJ408">
        <v>13.29</v>
      </c>
      <c r="BK408">
        <v>16.149999999999999</v>
      </c>
    </row>
    <row r="410" spans="1:63" x14ac:dyDescent="0.3">
      <c r="A410" t="s">
        <v>73</v>
      </c>
    </row>
    <row r="411" spans="1:63" x14ac:dyDescent="0.3">
      <c r="A411" t="s">
        <v>69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  <c r="AZ411">
        <v>100</v>
      </c>
      <c r="BA411">
        <v>100</v>
      </c>
      <c r="BB411">
        <v>100</v>
      </c>
      <c r="BC411">
        <v>100</v>
      </c>
      <c r="BD411">
        <v>100</v>
      </c>
      <c r="BE411">
        <v>100</v>
      </c>
      <c r="BF411">
        <v>100</v>
      </c>
      <c r="BG411">
        <v>100</v>
      </c>
      <c r="BH411">
        <v>100</v>
      </c>
      <c r="BI411">
        <v>100</v>
      </c>
      <c r="BJ411">
        <v>100</v>
      </c>
      <c r="BK411">
        <v>100</v>
      </c>
    </row>
    <row r="412" spans="1:63" x14ac:dyDescent="0.3">
      <c r="A412" t="s">
        <v>70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  <c r="AZ412">
        <v>72.72</v>
      </c>
      <c r="BA412">
        <v>82.22</v>
      </c>
      <c r="BB412">
        <v>75.87</v>
      </c>
      <c r="BC412">
        <v>74.27</v>
      </c>
      <c r="BD412">
        <v>76.25</v>
      </c>
      <c r="BE412">
        <v>75.89</v>
      </c>
      <c r="BF412">
        <v>74.900000000000006</v>
      </c>
      <c r="BG412">
        <v>81.87</v>
      </c>
      <c r="BH412">
        <v>81.87</v>
      </c>
      <c r="BI412">
        <v>81.02</v>
      </c>
      <c r="BJ412">
        <v>78.209999999999994</v>
      </c>
      <c r="BK412">
        <v>85.19</v>
      </c>
    </row>
    <row r="413" spans="1:63" x14ac:dyDescent="0.3">
      <c r="A413" t="s">
        <v>71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  <c r="AZ413">
        <v>9.16</v>
      </c>
      <c r="BA413">
        <v>2.94</v>
      </c>
      <c r="BB413">
        <v>6.15</v>
      </c>
      <c r="BC413">
        <v>4.75</v>
      </c>
      <c r="BD413">
        <v>7.96</v>
      </c>
      <c r="BE413">
        <v>7.03</v>
      </c>
      <c r="BF413">
        <v>8.76</v>
      </c>
      <c r="BG413">
        <v>2.62</v>
      </c>
      <c r="BH413">
        <v>3.73</v>
      </c>
      <c r="BI413">
        <v>5.77</v>
      </c>
      <c r="BJ413">
        <v>4.22</v>
      </c>
      <c r="BK413">
        <v>3.21</v>
      </c>
    </row>
    <row r="414" spans="1:63" x14ac:dyDescent="0.3">
      <c r="A414" t="s">
        <v>72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  <c r="AZ414">
        <v>18.13</v>
      </c>
      <c r="BA414">
        <v>14.84</v>
      </c>
      <c r="BB414">
        <v>17.98</v>
      </c>
      <c r="BC414">
        <v>20.98</v>
      </c>
      <c r="BD414">
        <v>15.79</v>
      </c>
      <c r="BE414">
        <v>17.079999999999998</v>
      </c>
      <c r="BF414">
        <v>16.34</v>
      </c>
      <c r="BG414">
        <v>15.5</v>
      </c>
      <c r="BH414">
        <v>14.4</v>
      </c>
      <c r="BI414">
        <v>13.21</v>
      </c>
      <c r="BJ414">
        <v>17.57</v>
      </c>
      <c r="BK414">
        <v>11.6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zoomScale="68" zoomScaleNormal="68" workbookViewId="0">
      <pane xSplit="1" topLeftCell="G1" activePane="topRight" state="frozen"/>
      <selection activeCell="BI51" sqref="BI51"/>
      <selection pane="topRight" activeCell="BI51" sqref="BI51"/>
    </sheetView>
  </sheetViews>
  <sheetFormatPr baseColWidth="10" defaultColWidth="11.44140625" defaultRowHeight="15.6" x14ac:dyDescent="0.3"/>
  <cols>
    <col min="1" max="1" width="21" style="3" customWidth="1"/>
    <col min="2" max="2" width="27" style="5" customWidth="1"/>
    <col min="3" max="3" width="19" style="3" customWidth="1"/>
    <col min="4" max="4" width="18.5546875" style="3" customWidth="1"/>
    <col min="5" max="5" width="14.5546875" style="3" customWidth="1"/>
    <col min="6" max="7" width="15.88671875" style="3" bestFit="1" customWidth="1"/>
    <col min="8" max="9" width="15.44140625" style="3" bestFit="1" customWidth="1"/>
    <col min="10" max="10" width="15.109375" style="3" bestFit="1" customWidth="1"/>
    <col min="11" max="12" width="14.5546875" style="3" customWidth="1"/>
    <col min="13" max="15" width="19.44140625" style="3" customWidth="1"/>
    <col min="16" max="16" width="15.5546875" style="3" customWidth="1"/>
    <col min="17" max="16384" width="11.44140625" style="3"/>
  </cols>
  <sheetData>
    <row r="3" spans="1:63" ht="36.75" customHeight="1" x14ac:dyDescent="0.3"/>
    <row r="4" spans="1:63" ht="36.75" customHeight="1" x14ac:dyDescent="0.3"/>
    <row r="5" spans="1:63" ht="36.75" customHeight="1" thickBot="1" x14ac:dyDescent="0.35">
      <c r="A5" s="4"/>
      <c r="B5" s="4"/>
      <c r="D5" s="37">
        <f t="array" ref="D5">INDEX('Back data'!$A$4:$BL$4,MAX(IF('Back data'!$A$4:$BL$4&lt;&gt;"",COLUMN('Back data'!$A$4:$BL$4)))-D6)</f>
        <v>44958</v>
      </c>
      <c r="E5" s="37">
        <f t="array" ref="E5">INDEX('Back data'!$A$4:$BL$4,MAX(IF('Back data'!$A$4:$BL$4&lt;&gt;"",COLUMN('Back data'!$A$4:$BL$4)))-E6)</f>
        <v>44986</v>
      </c>
      <c r="F5" s="37">
        <f t="array" ref="F5">INDEX('Back data'!$A$4:$BL$4,MAX(IF('Back data'!$A$4:$BL$4&lt;&gt;"",COLUMN('Back data'!$A$4:$BL$4)))-F6)</f>
        <v>45017</v>
      </c>
      <c r="G5" s="37">
        <f t="array" ref="G5">INDEX('Back data'!$A$4:$BL$4,MAX(IF('Back data'!$A$4:$BL$4&lt;&gt;"",COLUMN('Back data'!$A$4:$BL$4)))-G6)</f>
        <v>45047</v>
      </c>
      <c r="H5" s="37">
        <f t="array" ref="H5">INDEX('Back data'!$A$4:$BL$4,MAX(IF('Back data'!$A$4:$BL$4&lt;&gt;"",COLUMN('Back data'!$A$4:$BL$4)))-H6)</f>
        <v>45078</v>
      </c>
      <c r="I5" s="37">
        <f t="array" ref="I5">INDEX('Back data'!$A$4:$BL$4,MAX(IF('Back data'!$A$4:$BL$4&lt;&gt;"",COLUMN('Back data'!$A$4:$BL$4)))-I6)</f>
        <v>45108</v>
      </c>
      <c r="J5" s="37">
        <f t="array" ref="J5">INDEX('Back data'!$A$4:$BL$4,MAX(IF('Back data'!$A$4:$BL$4&lt;&gt;"",COLUMN('Back data'!$A$4:$BL$4)))-J6)</f>
        <v>45139</v>
      </c>
      <c r="K5" s="37">
        <f t="array" ref="K5">INDEX('Back data'!$A$4:$BL$4,MAX(IF('Back data'!$A$4:$BL$4&lt;&gt;"",COLUMN('Back data'!$A$4:$BL$4)))-K6)</f>
        <v>45170</v>
      </c>
      <c r="L5" s="37">
        <f t="array" ref="L5">INDEX('Back data'!$A$4:$BL$4,MAX(IF('Back data'!$A$4:$BL$4&lt;&gt;"",COLUMN('Back data'!$A$4:$BL$4)))-L6)</f>
        <v>45200</v>
      </c>
      <c r="M5" s="37">
        <f t="array" ref="M5">INDEX('Back data'!$A$4:$BL$4,MAX(IF('Back data'!$A$4:$BL$4&lt;&gt;"",COLUMN('Back data'!$A$4:$BL$4)))-M6)</f>
        <v>45231</v>
      </c>
      <c r="N5" s="37">
        <f t="array" ref="N5">INDEX('Back data'!$A$4:$BL$4,MAX(IF('Back data'!$A$4:$BL$4&lt;&gt;"",COLUMN('Back data'!$A$4:$BL$4)))-N6)</f>
        <v>45261</v>
      </c>
      <c r="O5" s="37">
        <f t="array" ref="O5">INDEX('Back data'!$A$4:$BL$4,MAX(IF('Back data'!$A$4:$BL$4&lt;&gt;"",COLUMN('Back data'!$A$4:$BL$4)))-O6)</f>
        <v>45292</v>
      </c>
      <c r="P5" s="37">
        <f t="array" ref="P5">INDEX('Back data'!$A$4:$BL$4,MAX(IF('Back data'!$A$4:$BL$4&lt;&gt;"",COLUMN('Back data'!$A$4:$BL$4)))-P6)</f>
        <v>45323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">
      <c r="A7" s="6"/>
      <c r="B7" s="7"/>
      <c r="C7" s="8" t="s">
        <v>74</v>
      </c>
      <c r="D7" s="9">
        <f t="array" ref="D7">INDEX('Back data'!$A$7:$BL$7,,MAX(IF('Back data'!$A$7:$BL$7&lt;&gt;"",COLUMN('Back data'!$A$7:$BL$7)))-D$6)+INDEX('Back data'!$A$8:$BL$8,,MAX(IF('Back data'!$A$8:$BL$8&lt;&gt;"",COLUMN('Back data'!$A$8:$BL$8)))-D$6)</f>
        <v>84.26</v>
      </c>
      <c r="E7" s="9">
        <f t="array" ref="E7">INDEX('Back data'!$A$7:$BL$7,,MAX(IF('Back data'!$A$7:$BL$7&lt;&gt;"",COLUMN('Back data'!$A$7:$BL$7)))-E$6)+INDEX('Back data'!$A$8:$BL$8,,MAX(IF('Back data'!$A$8:$BL$8&lt;&gt;"",COLUMN('Back data'!$A$8:$BL$8)))-E$6)</f>
        <v>84.24</v>
      </c>
      <c r="F7" s="9">
        <f t="array" ref="F7">INDEX('Back data'!$A$7:$BL$7,,MAX(IF('Back data'!$A$7:$BL$7&lt;&gt;"",COLUMN('Back data'!$A$7:$BL$7)))-F$6)+INDEX('Back data'!$A$8:$BL$8,,MAX(IF('Back data'!$A$8:$BL$8&lt;&gt;"",COLUMN('Back data'!$A$8:$BL$8)))-F$6)</f>
        <v>84.19</v>
      </c>
      <c r="G7" s="9">
        <f t="array" ref="G7">INDEX('Back data'!$A$7:$BL$7,,MAX(IF('Back data'!$A$7:$BL$7&lt;&gt;"",COLUMN('Back data'!$A$7:$BL$7)))-G$6)+INDEX('Back data'!$A$8:$BL$8,,MAX(IF('Back data'!$A$8:$BL$8&lt;&gt;"",COLUMN('Back data'!$A$8:$BL$8)))-G$6)</f>
        <v>83.82</v>
      </c>
      <c r="H7" s="9">
        <f t="array" ref="H7">INDEX('Back data'!$A$7:$BL$7,,MAX(IF('Back data'!$A$7:$BL$7&lt;&gt;"",COLUMN('Back data'!$A$7:$BL$7)))-H$6)+INDEX('Back data'!$A$8:$BL$8,,MAX(IF('Back data'!$A$8:$BL$8&lt;&gt;"",COLUMN('Back data'!$A$8:$BL$8)))-H$6)</f>
        <v>84.06</v>
      </c>
      <c r="I7" s="9">
        <f t="array" ref="I7">INDEX('Back data'!$A$7:$BL$7,,MAX(IF('Back data'!$A$7:$BL$7&lt;&gt;"",COLUMN('Back data'!$A$7:$BL$7)))-I$6)+INDEX('Back data'!$A$8:$BL$8,,MAX(IF('Back data'!$A$8:$BL$8&lt;&gt;"",COLUMN('Back data'!$A$8:$BL$8)))-I$6)</f>
        <v>84.73</v>
      </c>
      <c r="J7" s="9">
        <f t="array" ref="J7">INDEX('Back data'!$A$7:$BL$7,,MAX(IF('Back data'!$A$7:$BL$7&lt;&gt;"",COLUMN('Back data'!$A$7:$BL$7)))-J$6)+INDEX('Back data'!$A$8:$BL$8,,MAX(IF('Back data'!$A$8:$BL$8&lt;&gt;"",COLUMN('Back data'!$A$8:$BL$8)))-J$6)</f>
        <v>85.01</v>
      </c>
      <c r="K7" s="9">
        <f t="array" ref="K7">INDEX('Back data'!$A$7:$BL$7,,MAX(IF('Back data'!$A$7:$BL$7&lt;&gt;"",COLUMN('Back data'!$A$7:$BL$7)))-K$6)+INDEX('Back data'!$A$8:$BL$8,,MAX(IF('Back data'!$A$8:$BL$8&lt;&gt;"",COLUMN('Back data'!$A$8:$BL$8)))-K$6)</f>
        <v>84.52</v>
      </c>
      <c r="L7" s="9">
        <f t="array" ref="L7">INDEX('Back data'!$A$7:$BL$7,,MAX(IF('Back data'!$A$7:$BL$7&lt;&gt;"",COLUMN('Back data'!$A$7:$BL$7)))-L$6)+INDEX('Back data'!$A$8:$BL$8,,MAX(IF('Back data'!$A$8:$BL$8&lt;&gt;"",COLUMN('Back data'!$A$8:$BL$8)))-L$6)</f>
        <v>84.72</v>
      </c>
      <c r="M7" s="9">
        <f t="array" ref="M7">INDEX('Back data'!$A$7:$BL$7,,MAX(IF('Back data'!$A$7:$BL$7&lt;&gt;"",COLUMN('Back data'!$A$7:$BL$7)))-M$6)+INDEX('Back data'!$A$8:$BL$8,,MAX(IF('Back data'!$A$8:$BL$8&lt;&gt;"",COLUMN('Back data'!$A$8:$BL$8)))-M$6)</f>
        <v>85</v>
      </c>
      <c r="N7" s="9">
        <f t="array" ref="N7">INDEX('Back data'!$A$7:$BL$7,,MAX(IF('Back data'!$A$7:$BL$7&lt;&gt;"",COLUMN('Back data'!$A$7:$BL$7)))-N$6)+INDEX('Back data'!$A$8:$BL$8,,MAX(IF('Back data'!$A$8:$BL$8&lt;&gt;"",COLUMN('Back data'!$A$8:$BL$8)))-N$6)</f>
        <v>85.77</v>
      </c>
      <c r="O7" s="34">
        <f t="array" ref="O7">INDEX('Back data'!$A$7:$BL$7,,MAX(IF('Back data'!$A$7:$BL$7&lt;&gt;"",COLUMN('Back data'!$A$7:$BL$7)))-O$6)+INDEX('Back data'!$A$8:$BL$8,,MAX(IF('Back data'!$A$8:$BL$8&lt;&gt;"",COLUMN('Back data'!$A$8:$BL$8)))-O$6)</f>
        <v>84.759999999999991</v>
      </c>
      <c r="P7" s="34">
        <f t="array" ref="P7">INDEX('Back data'!$A$7:$BL$7,,MAX(IF('Back data'!$A$7:$BL$7&lt;&gt;"",COLUMN('Back data'!$A$7:$BL$7)))-P$6)+INDEX('Back data'!$A$8:$BL$8,,MAX(IF('Back data'!$A$8:$BL$8&lt;&gt;"",COLUMN('Back data'!$A$8:$BL$8)))-P$6)</f>
        <v>84.61</v>
      </c>
    </row>
    <row r="8" spans="1:63" x14ac:dyDescent="0.3">
      <c r="A8" s="10" t="s">
        <v>75</v>
      </c>
      <c r="B8" s="11" t="s">
        <v>75</v>
      </c>
      <c r="C8" s="12" t="s">
        <v>76</v>
      </c>
      <c r="D8" s="13">
        <f t="array" ref="D8">INDEX('Back data'!$A7:$BL7,,MAX(IF('Back data'!$A7:$BL7&lt;&gt;"",COLUMN('Back data'!$A7:$BL7)))-D$6)/D$7</f>
        <v>0.97685734630904342</v>
      </c>
      <c r="E8" s="13">
        <f t="array" ref="E8">INDEX('Back data'!$A7:$BL7,,MAX(IF('Back data'!$A7:$BL7&lt;&gt;"",COLUMN('Back data'!$A7:$BL7)))-E$6)/E$7</f>
        <v>0.97934472934472938</v>
      </c>
      <c r="F8" s="13">
        <f t="array" ref="F8">INDEX('Back data'!$A7:$BL7,,MAX(IF('Back data'!$A7:$BL7&lt;&gt;"",COLUMN('Back data'!$A7:$BL7)))-F$6)/F$7</f>
        <v>0.97945124124005223</v>
      </c>
      <c r="G8" s="13">
        <f t="array" ref="G8">INDEX('Back data'!$A7:$BL7,,MAX(IF('Back data'!$A7:$BL7&lt;&gt;"",COLUMN('Back data'!$A7:$BL7)))-G$6)/G$7</f>
        <v>0.98126938678119791</v>
      </c>
      <c r="H8" s="13">
        <f t="array" ref="H8">INDEX('Back data'!$A7:$BL7,,MAX(IF('Back data'!$A7:$BL7&lt;&gt;"",COLUMN('Back data'!$A7:$BL7)))-H$6)/H$7</f>
        <v>0.97430406852248397</v>
      </c>
      <c r="I8" s="13">
        <f t="array" ref="I8">INDEX('Back data'!$A7:$BL7,,MAX(IF('Back data'!$A7:$BL7&lt;&gt;"",COLUMN('Back data'!$A7:$BL7)))-I$6)/I$7</f>
        <v>0.98017231205004118</v>
      </c>
      <c r="J8" s="13">
        <f t="array" ref="J8">INDEX('Back data'!$A7:$BL7,,MAX(IF('Back data'!$A7:$BL7&lt;&gt;"",COLUMN('Back data'!$A7:$BL7)))-J$6)/J$7</f>
        <v>0.96847429714151267</v>
      </c>
      <c r="K8" s="13">
        <f t="array" ref="K8">INDEX('Back data'!$A7:$BL7,,MAX(IF('Back data'!$A7:$BL7&lt;&gt;"",COLUMN('Back data'!$A7:$BL7)))-K$6)/K$7</f>
        <v>0.97503549455750116</v>
      </c>
      <c r="L8" s="13">
        <f t="array" ref="L8">INDEX('Back data'!$A7:$BL7,,MAX(IF('Back data'!$A7:$BL7&lt;&gt;"",COLUMN('Back data'!$A7:$BL7)))-L$6)/L$7</f>
        <v>0.98170443814919739</v>
      </c>
      <c r="M8" s="13">
        <f t="array" ref="M8">INDEX('Back data'!$A7:$BL7,,MAX(IF('Back data'!$A7:$BL7&lt;&gt;"",COLUMN('Back data'!$A7:$BL7)))-M$6)/M$7</f>
        <v>0.97776470588235298</v>
      </c>
      <c r="N8" s="13">
        <f t="array" ref="N8">INDEX('Back data'!$A7:$BL7,,MAX(IF('Back data'!$A7:$BL7&lt;&gt;"",COLUMN('Back data'!$A7:$BL7)))-N$6)/N$7</f>
        <v>0.98122886790253006</v>
      </c>
      <c r="O8" s="35">
        <f t="array" ref="O8">INDEX('Back data'!$A7:$BL7,,MAX(IF('Back data'!$A7:$BL7&lt;&gt;"",COLUMN('Back data'!$A7:$BL7)))-O$6)/O$7</f>
        <v>0.98041529023124119</v>
      </c>
      <c r="P8" s="35">
        <f t="array" ref="P8">INDEX('Back data'!A7:BL7,,MAX(IF('Back data'!A7:BL7&lt;&gt;"",COLUMN('Back data'!A7:BL7))))/P7</f>
        <v>0.97978962297600769</v>
      </c>
    </row>
    <row r="9" spans="1:63" x14ac:dyDescent="0.3">
      <c r="A9" s="10" t="s">
        <v>75</v>
      </c>
      <c r="B9" s="11" t="s">
        <v>75</v>
      </c>
      <c r="C9" s="12" t="s">
        <v>77</v>
      </c>
      <c r="D9" s="13">
        <f t="array" ref="D9">INDEX('Back data'!$A8:$BL8,,MAX(IF('Back data'!$A8:$BL8&lt;&gt;"",COLUMN('Back data'!$A8:$BL8)))-D$6)/D$7</f>
        <v>2.3142653690956562E-2</v>
      </c>
      <c r="E9" s="13">
        <f t="array" ref="E9">INDEX('Back data'!$A8:$BL8,,MAX(IF('Back data'!$A8:$BL8&lt;&gt;"",COLUMN('Back data'!$A8:$BL8)))-E$6)/E$7</f>
        <v>2.0655270655270657E-2</v>
      </c>
      <c r="F9" s="13">
        <f t="array" ref="F9">INDEX('Back data'!$A8:$BL8,,MAX(IF('Back data'!$A8:$BL8&lt;&gt;"",COLUMN('Back data'!$A8:$BL8)))-F$6)/F$7</f>
        <v>2.0548758759947737E-2</v>
      </c>
      <c r="G9" s="13">
        <f t="array" ref="G9">INDEX('Back data'!$A8:$BL8,,MAX(IF('Back data'!$A8:$BL8&lt;&gt;"",COLUMN('Back data'!$A8:$BL8)))-G$6)/G$7</f>
        <v>1.8730613218802199E-2</v>
      </c>
      <c r="H9" s="13">
        <f t="array" ref="H9">INDEX('Back data'!$A8:$BL8,,MAX(IF('Back data'!$A8:$BL8&lt;&gt;"",COLUMN('Back data'!$A8:$BL8)))-H$6)/H$7</f>
        <v>2.569593147751606E-2</v>
      </c>
      <c r="I9" s="13">
        <f t="array" ref="I9">INDEX('Back data'!$A8:$BL8,,MAX(IF('Back data'!$A8:$BL8&lt;&gt;"",COLUMN('Back data'!$A8:$BL8)))-I$6)/I$7</f>
        <v>1.9827687949958692E-2</v>
      </c>
      <c r="J9" s="13">
        <f t="array" ref="J9">INDEX('Back data'!$A8:$BL8,,MAX(IF('Back data'!$A8:$BL8&lt;&gt;"",COLUMN('Back data'!$A8:$BL8)))-J$6)/J$7</f>
        <v>3.1525702858487235E-2</v>
      </c>
      <c r="K9" s="13">
        <f t="array" ref="K9">INDEX('Back data'!$A8:$BL8,,MAX(IF('Back data'!$A8:$BL8&lt;&gt;"",COLUMN('Back data'!$A8:$BL8)))-K$6)/K$7</f>
        <v>2.4964505442498817E-2</v>
      </c>
      <c r="L9" s="13">
        <f t="array" ref="L9">INDEX('Back data'!$A8:$BL8,,MAX(IF('Back data'!$A8:$BL8&lt;&gt;"",COLUMN('Back data'!$A8:$BL8)))-L$6)/L$7</f>
        <v>1.8295561850802645E-2</v>
      </c>
      <c r="M9" s="13">
        <f t="array" ref="M9">INDEX('Back data'!$A8:$BL8,,MAX(IF('Back data'!$A8:$BL8&lt;&gt;"",COLUMN('Back data'!$A8:$BL8)))-M$6)/M$7</f>
        <v>2.2235294117647058E-2</v>
      </c>
      <c r="N9" s="13">
        <f t="array" ref="N9">INDEX('Back data'!$A8:$BL8,,MAX(IF('Back data'!$A8:$BL8&lt;&gt;"",COLUMN('Back data'!$A8:$BL8)))-N$6)/N$7</f>
        <v>1.8771132097469979E-2</v>
      </c>
      <c r="O9" s="35">
        <f t="array" ref="O9">INDEX('Back data'!$A8:$BL8,,MAX(IF('Back data'!$A8:$BL8&lt;&gt;"",COLUMN('Back data'!$A8:$BL8)))-O$6)/O$7</f>
        <v>1.958470976875885E-2</v>
      </c>
      <c r="P9" s="35">
        <f t="array" ref="P9">INDEX('Back data'!A8:BL8,,MAX(IF('Back data'!A8:BL8&lt;&gt;"",COLUMN('Back data'!A8:BL8))))/$P7</f>
        <v>2.0210377023992435E-2</v>
      </c>
    </row>
    <row r="12" spans="1:63" x14ac:dyDescent="0.3">
      <c r="C12" s="8" t="s">
        <v>74</v>
      </c>
      <c r="D12" s="9">
        <f t="array" ref="D12">INDEX('Back data'!$A$13:$BL$13,,MAX(IF('Back data'!$A$13:$BL$13&lt;&gt;"",COLUMN('Back data'!$A$13:$BL$13)))-D$6)+INDEX('Back data'!$A$14:$BL$14,,MAX(IF('Back data'!$A$14:$BL$14&lt;&gt;"",COLUMN('Back data'!$A$14:$BL$14)))-D$6)</f>
        <v>84.210000000000008</v>
      </c>
      <c r="E12" s="9">
        <f t="array" ref="E12">INDEX('Back data'!$A$13:$BL$13,,MAX(IF('Back data'!$A$13:$BL$13&lt;&gt;"",COLUMN('Back data'!$A$13:$BL$13)))-E$6)+INDEX('Back data'!$A$14:$BL$14,,MAX(IF('Back data'!$A$14:$BL$14&lt;&gt;"",COLUMN('Back data'!$A$14:$BL$14)))-E$6)</f>
        <v>82.66</v>
      </c>
      <c r="F12" s="9">
        <f t="array" ref="F12">INDEX('Back data'!$A$13:$BL$13,,MAX(IF('Back data'!$A$13:$BL$13&lt;&gt;"",COLUMN('Back data'!$A$13:$BL$13)))-F$6)+INDEX('Back data'!$A$14:$BL$14,,MAX(IF('Back data'!$A$14:$BL$14&lt;&gt;"",COLUMN('Back data'!$A$14:$BL$14)))-F$6)</f>
        <v>83.09</v>
      </c>
      <c r="G12" s="9">
        <f t="array" ref="G12">INDEX('Back data'!$A$13:$BL$13,,MAX(IF('Back data'!$A$13:$BL$13&lt;&gt;"",COLUMN('Back data'!$A$13:$BL$13)))-G$6)+INDEX('Back data'!$A$14:$BL$14,,MAX(IF('Back data'!$A$14:$BL$14&lt;&gt;"",COLUMN('Back data'!$A$14:$BL$14)))-G$6)</f>
        <v>83.21</v>
      </c>
      <c r="H12" s="9">
        <f t="array" ref="H12">INDEX('Back data'!$A$13:$BL$13,,MAX(IF('Back data'!$A$13:$BL$13&lt;&gt;"",COLUMN('Back data'!$A$13:$BL$13)))-H$6)+INDEX('Back data'!$A$14:$BL$14,,MAX(IF('Back data'!$A$14:$BL$14&lt;&gt;"",COLUMN('Back data'!$A$14:$BL$14)))-H$6)</f>
        <v>82.72999999999999</v>
      </c>
      <c r="I12" s="9">
        <f t="array" ref="I12">INDEX('Back data'!$A$13:$BL$13,,MAX(IF('Back data'!$A$13:$BL$13&lt;&gt;"",COLUMN('Back data'!$A$13:$BL$13)))-I$6)+INDEX('Back data'!$A$14:$BL$14,,MAX(IF('Back data'!$A$14:$BL$14&lt;&gt;"",COLUMN('Back data'!$A$14:$BL$14)))-I$6)</f>
        <v>83.82</v>
      </c>
      <c r="J12" s="9">
        <f t="array" ref="J12">INDEX('Back data'!$A$13:$BL$13,,MAX(IF('Back data'!$A$13:$BL$13&lt;&gt;"",COLUMN('Back data'!$A$13:$BL$13)))-J$6)+INDEX('Back data'!$A$14:$BL$14,,MAX(IF('Back data'!$A$14:$BL$14&lt;&gt;"",COLUMN('Back data'!$A$14:$BL$14)))-J$6)</f>
        <v>85.59</v>
      </c>
      <c r="K12" s="9">
        <f t="array" ref="K12">INDEX('Back data'!$A$13:$BL$13,,MAX(IF('Back data'!$A$13:$BL$13&lt;&gt;"",COLUMN('Back data'!$A$13:$BL$13)))-K$6)+INDEX('Back data'!$A$14:$BL$14,,MAX(IF('Back data'!$A$14:$BL$14&lt;&gt;"",COLUMN('Back data'!$A$14:$BL$14)))-K$6)</f>
        <v>83.34</v>
      </c>
      <c r="L12" s="9">
        <f t="array" ref="L12">INDEX('Back data'!$A$13:$BL$13,,MAX(IF('Back data'!$A$13:$BL$13&lt;&gt;"",COLUMN('Back data'!$A$13:$BL$13)))-L$6)+INDEX('Back data'!$A$14:$BL$14,,MAX(IF('Back data'!$A$14:$BL$14&lt;&gt;"",COLUMN('Back data'!$A$14:$BL$14)))-L$6)</f>
        <v>83.84</v>
      </c>
      <c r="M12" s="9">
        <f t="array" ref="M12">INDEX('Back data'!$A$13:$BL$13,,MAX(IF('Back data'!$A$13:$BL$13&lt;&gt;"",COLUMN('Back data'!$A$13:$BL$13)))-M$6)+INDEX('Back data'!$A$14:$BL$14,,MAX(IF('Back data'!$A$14:$BL$14&lt;&gt;"",COLUMN('Back data'!$A$14:$BL$14)))-M$6)</f>
        <v>84.039999999999992</v>
      </c>
      <c r="N12" s="9">
        <f t="array" ref="N12">INDEX('Back data'!$A$13:$BL$13,,MAX(IF('Back data'!$A$13:$BL$13&lt;&gt;"",COLUMN('Back data'!$A$13:$BL$13)))-N$6)+INDEX('Back data'!$A$14:$BL$14,,MAX(IF('Back data'!$A$14:$BL$14&lt;&gt;"",COLUMN('Back data'!$A$14:$BL$14)))-N$6)</f>
        <v>84.49</v>
      </c>
      <c r="O12" s="9">
        <f t="array" ref="O12">INDEX('Back data'!$A$13:$BL$13,,MAX(IF('Back data'!$A$13:$BL$13&lt;&gt;"",COLUMN('Back data'!$A$13:$BL$13)))-O$6)+INDEX('Back data'!$A$14:$BL$14,,MAX(IF('Back data'!$A$14:$BL$14&lt;&gt;"",COLUMN('Back data'!$A$14:$BL$14)))-O$6)</f>
        <v>82.51</v>
      </c>
      <c r="P12" s="34">
        <f t="array" ref="P12">INDEX('Back data'!$A$13:$BL$13,,MAX(IF('Back data'!$A$13:$BL$13&lt;&gt;"",COLUMN('Back data'!$A$13:$BL$13)))-P$6)+INDEX('Back data'!$A$14:$BL$14,,MAX(IF('Back data'!$A$14:$BL$14&lt;&gt;"",COLUMN('Back data'!$A$14:$BL$14)))-P$6)</f>
        <v>82.54</v>
      </c>
    </row>
    <row r="13" spans="1:63" x14ac:dyDescent="0.3">
      <c r="A13" s="10" t="s">
        <v>75</v>
      </c>
      <c r="B13" s="7" t="s">
        <v>78</v>
      </c>
      <c r="C13" s="12" t="s">
        <v>76</v>
      </c>
      <c r="D13" s="13">
        <f t="array" ref="D13">INDEX('Back data'!$A13:$BL13,,MAX(IF('Back data'!$A13:$BL13&lt;&gt;"",COLUMN('Back data'!$A13:$BL13)))-D$6)/D$12</f>
        <v>0.94157463484146775</v>
      </c>
      <c r="E13" s="13">
        <f t="array" ref="E13">INDEX('Back data'!$A13:$BL13,,MAX(IF('Back data'!$A13:$BL13&lt;&gt;"",COLUMN('Back data'!$A13:$BL13)))-E$6)/E$12</f>
        <v>0.94483426082748601</v>
      </c>
      <c r="F13" s="13">
        <f t="array" ref="F13">INDEX('Back data'!$A13:$BL13,,MAX(IF('Back data'!$A13:$BL13&lt;&gt;"",COLUMN('Back data'!$A13:$BL13)))-F$6)/F$12</f>
        <v>0.95113732097725356</v>
      </c>
      <c r="G13" s="13">
        <f t="array" ref="G13">INDEX('Back data'!$A13:$BL13,,MAX(IF('Back data'!$A13:$BL13&lt;&gt;"",COLUMN('Back data'!$A13:$BL13)))-G$6)/G$12</f>
        <v>0.94868405239754838</v>
      </c>
      <c r="H13" s="13">
        <f t="array" ref="H13">INDEX('Back data'!$A13:$BL13,,MAX(IF('Back data'!$A13:$BL13&lt;&gt;"",COLUMN('Back data'!$A13:$BL13)))-H$6)/H$12</f>
        <v>0.9323099238486644</v>
      </c>
      <c r="I13" s="13">
        <f t="array" ref="I13">INDEX('Back data'!$A13:$BL13,,MAX(IF('Back data'!$A13:$BL13&lt;&gt;"",COLUMN('Back data'!$A13:$BL13)))-I$6)/I$12</f>
        <v>0.95633500357909806</v>
      </c>
      <c r="J13" s="13">
        <f t="array" ref="J13">INDEX('Back data'!$A13:$BL13,,MAX(IF('Back data'!$A13:$BL13&lt;&gt;"",COLUMN('Back data'!$A13:$BL13)))-J$6)/J$12</f>
        <v>0.94695642014254</v>
      </c>
      <c r="K13" s="13">
        <f t="array" ref="K13">INDEX('Back data'!$A13:$BL13,,MAX(IF('Back data'!$A13:$BL13&lt;&gt;"",COLUMN('Back data'!$A13:$BL13)))-K$6)/K$12</f>
        <v>0.94696424286057113</v>
      </c>
      <c r="L13" s="13">
        <f t="array" ref="L13">INDEX('Back data'!$A13:$BL13,,MAX(IF('Back data'!$A13:$BL13&lt;&gt;"",COLUMN('Back data'!$A13:$BL13)))-L$6)/L$12</f>
        <v>0.95050095419847325</v>
      </c>
      <c r="M13" s="13">
        <f t="array" ref="M13">INDEX('Back data'!$A13:$BL13,,MAX(IF('Back data'!$A13:$BL13&lt;&gt;"",COLUMN('Back data'!$A13:$BL13)))-M$6)/M$12</f>
        <v>0.94847691575440263</v>
      </c>
      <c r="N13" s="13">
        <f t="array" ref="N13">INDEX('Back data'!$A13:$BL13,,MAX(IF('Back data'!$A13:$BL13&lt;&gt;"",COLUMN('Back data'!$A13:$BL13)))-N$6)/N$12</f>
        <v>0.94378032903302167</v>
      </c>
      <c r="O13" s="13">
        <f t="array" ref="O13">INDEX('Back data'!$A13:$BL13,,MAX(IF('Back data'!$A13:$BL13&lt;&gt;"",COLUMN('Back data'!$A13:$BL13)))-O$6)/O$12</f>
        <v>0.94836989455823528</v>
      </c>
      <c r="P13" s="35">
        <f t="array" ref="P13">INDEX('Back data'!$A13:$BL13,,MAX(IF('Back data'!$A13:$BL13&lt;&gt;"",COLUMN('Back data'!$A13:$BL13)))-P$6)/P$12</f>
        <v>0.93227526047976739</v>
      </c>
    </row>
    <row r="14" spans="1:63" x14ac:dyDescent="0.3">
      <c r="A14" s="10" t="s">
        <v>75</v>
      </c>
      <c r="B14" s="7" t="s">
        <v>78</v>
      </c>
      <c r="C14" s="12" t="s">
        <v>77</v>
      </c>
      <c r="D14" s="13">
        <f t="array" ref="D14">INDEX('Back data'!$A14:$BL14,,MAX(IF('Back data'!$A14:$BL14&lt;&gt;"",COLUMN('Back data'!$A14:$BL14)))-D$6)/D$12</f>
        <v>5.8425365158532236E-2</v>
      </c>
      <c r="E14" s="13">
        <f t="array" ref="E14">INDEX('Back data'!$A14:$BL14,,MAX(IF('Back data'!$A14:$BL14&lt;&gt;"",COLUMN('Back data'!$A14:$BL14)))-E$6)/E$12</f>
        <v>5.5165739172513911E-2</v>
      </c>
      <c r="F14" s="13">
        <f t="array" ref="F14">INDEX('Back data'!$A14:$BL14,,MAX(IF('Back data'!$A14:$BL14&lt;&gt;"",COLUMN('Back data'!$A14:$BL14)))-F$6)/F$12</f>
        <v>4.8862679022746415E-2</v>
      </c>
      <c r="G14" s="13">
        <f t="array" ref="G14">INDEX('Back data'!$A14:$BL14,,MAX(IF('Back data'!$A14:$BL14&lt;&gt;"",COLUMN('Back data'!$A14:$BL14)))-G$6)/G$12</f>
        <v>5.1315947602451624E-2</v>
      </c>
      <c r="H14" s="13">
        <f t="array" ref="H14">INDEX('Back data'!$A14:$BL14,,MAX(IF('Back data'!$A14:$BL14&lt;&gt;"",COLUMN('Back data'!$A14:$BL14)))-H$6)/H$12</f>
        <v>6.7690076151335668E-2</v>
      </c>
      <c r="I14" s="13">
        <f t="array" ref="I14">INDEX('Back data'!$A14:$BL14,,MAX(IF('Back data'!$A14:$BL14&lt;&gt;"",COLUMN('Back data'!$A14:$BL14)))-I$6)/I$12</f>
        <v>4.3664996420901936E-2</v>
      </c>
      <c r="J14" s="13">
        <f t="array" ref="J14">INDEX('Back data'!$A14:$BL14,,MAX(IF('Back data'!$A14:$BL14&lt;&gt;"",COLUMN('Back data'!$A14:$BL14)))-J$6)/J$12</f>
        <v>5.3043579857459985E-2</v>
      </c>
      <c r="K14" s="13">
        <f t="array" ref="K14">INDEX('Back data'!$A14:$BL14,,MAX(IF('Back data'!$A14:$BL14&lt;&gt;"",COLUMN('Back data'!$A14:$BL14)))-K$6)/K$12</f>
        <v>5.3035757139428839E-2</v>
      </c>
      <c r="L14" s="13">
        <f t="array" ref="L14">INDEX('Back data'!$A14:$BL14,,MAX(IF('Back data'!$A14:$BL14&lt;&gt;"",COLUMN('Back data'!$A14:$BL14)))-L$6)/L$12</f>
        <v>4.9499045801526718E-2</v>
      </c>
      <c r="M14" s="13">
        <f t="array" ref="M14">INDEX('Back data'!$A14:$BL14,,MAX(IF('Back data'!$A14:$BL14&lt;&gt;"",COLUMN('Back data'!$A14:$BL14)))-M$6)/M$12</f>
        <v>5.1523084245597338E-2</v>
      </c>
      <c r="N14" s="13">
        <f t="array" ref="N14">INDEX('Back data'!$A14:$BL14,,MAX(IF('Back data'!$A14:$BL14&lt;&gt;"",COLUMN('Back data'!$A14:$BL14)))-N$6)/N$12</f>
        <v>5.6219670966978344E-2</v>
      </c>
      <c r="O14" s="13">
        <f t="array" ref="O14">INDEX('Back data'!$A14:$BL14,,MAX(IF('Back data'!$A14:$BL14&lt;&gt;"",COLUMN('Back data'!$A14:$BL14)))-O$6)/O$12</f>
        <v>5.1630105441764627E-2</v>
      </c>
      <c r="P14" s="35">
        <f t="array" ref="P14">INDEX('Back data'!$A14:$BL14,,MAX(IF('Back data'!$A14:$BL14&lt;&gt;"",COLUMN('Back data'!$A14:$BL14)))-P$6)/P$12</f>
        <v>6.7724739520232613E-2</v>
      </c>
    </row>
    <row r="16" spans="1:63" x14ac:dyDescent="0.3">
      <c r="C16" s="14"/>
      <c r="D16" s="14"/>
    </row>
    <row r="17" spans="1:16" x14ac:dyDescent="0.3">
      <c r="C17" s="8" t="s">
        <v>74</v>
      </c>
      <c r="D17" s="9">
        <f t="array" ref="D17">INDEX('Back data'!$A$19:$BL$19,,MAX(IF('Back data'!$A$19:$BL$19&lt;&gt;"",COLUMN('Back data'!$A$19:$BL$19)))-D$6)+INDEX('Back data'!$A$20:$BL$20,,MAX(IF('Back data'!$A$20:$BL$20&lt;&gt;"",COLUMN('Back data'!$A$20:$BL$20)))-D$6)</f>
        <v>84.44</v>
      </c>
      <c r="E17" s="9">
        <f t="array" ref="E17">INDEX('Back data'!$A$19:$BL$19,,MAX(IF('Back data'!$A$19:$BL$19&lt;&gt;"",COLUMN('Back data'!$A$19:$BL$19)))-E$6)+INDEX('Back data'!$A$20:$BL$20,,MAX(IF('Back data'!$A$20:$BL$20&lt;&gt;"",COLUMN('Back data'!$A$20:$BL$20)))-E$6)</f>
        <v>84.82</v>
      </c>
      <c r="F17" s="9">
        <f t="array" ref="F17">INDEX('Back data'!$A$19:$BL$19,,MAX(IF('Back data'!$A$19:$BL$19&lt;&gt;"",COLUMN('Back data'!$A$19:$BL$19)))-F$6)+INDEX('Back data'!$A$20:$BL$20,,MAX(IF('Back data'!$A$20:$BL$20&lt;&gt;"",COLUMN('Back data'!$A$20:$BL$20)))-F$6)</f>
        <v>84.6</v>
      </c>
      <c r="G17" s="9">
        <f t="array" ref="G17">INDEX('Back data'!$A$19:$BL$19,,MAX(IF('Back data'!$A$19:$BL$19&lt;&gt;"",COLUMN('Back data'!$A$19:$BL$19)))-G$6)+INDEX('Back data'!$A$20:$BL$20,,MAX(IF('Back data'!$A$20:$BL$20&lt;&gt;"",COLUMN('Back data'!$A$20:$BL$20)))-G$6)</f>
        <v>84.15</v>
      </c>
      <c r="H17" s="9">
        <f t="array" ref="H17">INDEX('Back data'!$A$19:$BL$19,,MAX(IF('Back data'!$A$19:$BL$19&lt;&gt;"",COLUMN('Back data'!$A$19:$BL$19)))-H$6)+INDEX('Back data'!$A$20:$BL$20,,MAX(IF('Back data'!$A$20:$BL$20&lt;&gt;"",COLUMN('Back data'!$A$20:$BL$20)))-H$6)</f>
        <v>84.649999999999991</v>
      </c>
      <c r="I17" s="9">
        <f t="array" ref="I17">INDEX('Back data'!$A$19:$BL$19,,MAX(IF('Back data'!$A$19:$BL$19&lt;&gt;"",COLUMN('Back data'!$A$19:$BL$19)))-I$6)+INDEX('Back data'!$A$20:$BL$20,,MAX(IF('Back data'!$A$20:$BL$20&lt;&gt;"",COLUMN('Back data'!$A$20:$BL$20)))-I$6)</f>
        <v>85.34</v>
      </c>
      <c r="J17" s="9">
        <f t="array" ref="J17">INDEX('Back data'!$A$19:$BL$19,,MAX(IF('Back data'!$A$19:$BL$19&lt;&gt;"",COLUMN('Back data'!$A$19:$BL$19)))-J$6)+INDEX('Back data'!$A$20:$BL$20,,MAX(IF('Back data'!$A$20:$BL$20&lt;&gt;"",COLUMN('Back data'!$A$20:$BL$20)))-J$6)</f>
        <v>84.94</v>
      </c>
      <c r="K17" s="9">
        <f t="array" ref="K17">INDEX('Back data'!$A$19:$BL$19,,MAX(IF('Back data'!$A$19:$BL$19&lt;&gt;"",COLUMN('Back data'!$A$19:$BL$19)))-K$6)+INDEX('Back data'!$A$20:$BL$20,,MAX(IF('Back data'!$A$20:$BL$20&lt;&gt;"",COLUMN('Back data'!$A$20:$BL$20)))-K$6)</f>
        <v>84.89</v>
      </c>
      <c r="L17" s="9">
        <f t="array" ref="L17">INDEX('Back data'!$A$19:$BL$19,,MAX(IF('Back data'!$A$19:$BL$19&lt;&gt;"",COLUMN('Back data'!$A$19:$BL$19)))-L$6)+INDEX('Back data'!$A$20:$BL$20,,MAX(IF('Back data'!$A$20:$BL$20&lt;&gt;"",COLUMN('Back data'!$A$20:$BL$20)))-L$6)</f>
        <v>85.19</v>
      </c>
      <c r="M17" s="9">
        <f t="array" ref="M17">INDEX('Back data'!$A$19:$BL$19,,MAX(IF('Back data'!$A$19:$BL$19&lt;&gt;"",COLUMN('Back data'!$A$19:$BL$19)))-M$6)+INDEX('Back data'!$A$20:$BL$20,,MAX(IF('Back data'!$A$20:$BL$20&lt;&gt;"",COLUMN('Back data'!$A$20:$BL$20)))-M$6)</f>
        <v>85.29</v>
      </c>
      <c r="N17" s="9">
        <f t="array" ref="N17">INDEX('Back data'!$A$19:$BL$19,,MAX(IF('Back data'!$A$19:$BL$19&lt;&gt;"",COLUMN('Back data'!$A$19:$BL$19)))-N$6)+INDEX('Back data'!$A$20:$BL$20,,MAX(IF('Back data'!$A$20:$BL$20&lt;&gt;"",COLUMN('Back data'!$A$20:$BL$20)))-N$6)</f>
        <v>86</v>
      </c>
      <c r="O17" s="9">
        <f t="array" ref="O17">INDEX('Back data'!$A$19:$BL$19,,MAX(IF('Back data'!$A$19:$BL$19&lt;&gt;"",COLUMN('Back data'!$A$19:$BL$19)))-O$6)+INDEX('Back data'!$A$20:$BL$20,,MAX(IF('Back data'!$A$20:$BL$20&lt;&gt;"",COLUMN('Back data'!$A$20:$BL$20)))-O$6)</f>
        <v>85.28</v>
      </c>
      <c r="P17" s="34">
        <f t="array" ref="P17">INDEX('Back data'!$A$19:$BL$19,,MAX(IF('Back data'!$A$19:$BL$19&lt;&gt;"",COLUMN('Back data'!$A$19:$BL$19)))-P$6)+INDEX('Back data'!$A$20:$BL$20,,MAX(IF('Back data'!$A$20:$BL$20&lt;&gt;"",COLUMN('Back data'!$A$20:$BL$20)))-P$6)</f>
        <v>85.429999999999993</v>
      </c>
    </row>
    <row r="18" spans="1:16" x14ac:dyDescent="0.3">
      <c r="A18" s="10" t="s">
        <v>75</v>
      </c>
      <c r="B18" s="7" t="s">
        <v>79</v>
      </c>
      <c r="C18" s="12" t="s">
        <v>76</v>
      </c>
      <c r="D18" s="13">
        <f t="array" ref="D18">INDEX('Back data'!$A19:$BL19,,MAX(IF('Back data'!$A$9:$BL19&lt;&gt;"",COLUMN('Back data'!$A19:$BL$19)))-D$6)/D17</f>
        <v>0.98756513500710563</v>
      </c>
      <c r="E18" s="13">
        <f t="array" ref="E18">INDEX('Back data'!$A19:$BL19,,MAX(IF('Back data'!$A$9:$BL19&lt;&gt;"",COLUMN('Back data'!$A19:$BL$19)))-E$6)/E17</f>
        <v>0.98962508842254193</v>
      </c>
      <c r="F18" s="13">
        <f t="array" ref="F18">INDEX('Back data'!$A19:$BL19,,MAX(IF('Back data'!$A$9:$BL19&lt;&gt;"",COLUMN('Back data'!$A19:$BL$19)))-F$6)/F17</f>
        <v>0.989952718676123</v>
      </c>
      <c r="G18" s="13">
        <f t="array" ref="G18">INDEX('Back data'!$A19:$BL19,,MAX(IF('Back data'!$A$9:$BL19&lt;&gt;"",COLUMN('Back data'!$A19:$BL$19)))-G$6)/G17</f>
        <v>0.99275103980986334</v>
      </c>
      <c r="H18" s="13">
        <f t="array" ref="H18">INDEX('Back data'!$A19:$BL19,,MAX(IF('Back data'!$A$9:$BL19&lt;&gt;"",COLUMN('Back data'!$A19:$BL$19)))-H$6)/H17</f>
        <v>0.98665091553455408</v>
      </c>
      <c r="I18" s="13">
        <f t="array" ref="I18">INDEX('Back data'!$A19:$BL19,,MAX(IF('Back data'!$A$9:$BL19&lt;&gt;"",COLUMN('Back data'!$A19:$BL$19)))-I$6)/I17</f>
        <v>0.98898523552847439</v>
      </c>
      <c r="J18" s="13">
        <f t="array" ref="J18">INDEX('Back data'!$A19:$BL19,,MAX(IF('Back data'!$A$9:$BL19&lt;&gt;"",COLUMN('Back data'!$A19:$BL$19)))-J$6)/J17</f>
        <v>0.97668942783141033</v>
      </c>
      <c r="K18" s="13">
        <f t="array" ref="K18">INDEX('Back data'!$A19:$BL19,,MAX(IF('Back data'!$A$9:$BL19&lt;&gt;"",COLUMN('Back data'!$A19:$BL$19)))-K$6)/K17</f>
        <v>0.98633525739191896</v>
      </c>
      <c r="L18" s="13">
        <f t="array" ref="L18">INDEX('Back data'!$A19:$BL19,,MAX(IF('Back data'!$A$9:$BL19&lt;&gt;"",COLUMN('Back data'!$A19:$BL$19)))-L$6)/L17</f>
        <v>0.99213522713933555</v>
      </c>
      <c r="M18" s="13">
        <f t="array" ref="M18">INDEX('Back data'!$A19:$BL19,,MAX(IF('Back data'!$A$9:$BL19&lt;&gt;"",COLUMN('Back data'!$A19:$BL$19)))-M$6)/M17</f>
        <v>0.98628209637706643</v>
      </c>
      <c r="N18" s="13">
        <f t="array" ref="N18">INDEX('Back data'!$A19:$BL19,,MAX(IF('Back data'!$A$9:$BL19&lt;&gt;"",COLUMN('Back data'!$A19:$BL$19)))-N$6)/N17</f>
        <v>0.99174418604651171</v>
      </c>
      <c r="O18" s="13">
        <f t="array" ref="O18">INDEX('Back data'!$A19:$BL19,,MAX(IF('Back data'!$A$9:$BL19&lt;&gt;"",COLUMN('Back data'!$A19:$BL$19)))-O$6)/O17</f>
        <v>0.9892120075046904</v>
      </c>
      <c r="P18" s="35">
        <f t="array" ref="P18">INDEX('Back data'!$A19:$BL19,,MAX(IF('Back data'!$A$9:$BL19&lt;&gt;"",COLUMN('Back data'!$A19:BL$19)))-$P6)/P17</f>
        <v>0.99297670607514932</v>
      </c>
    </row>
    <row r="19" spans="1:16" x14ac:dyDescent="0.3">
      <c r="A19" s="10" t="s">
        <v>75</v>
      </c>
      <c r="B19" s="7" t="s">
        <v>79</v>
      </c>
      <c r="C19" s="12" t="s">
        <v>77</v>
      </c>
      <c r="D19" s="35" cm="1">
        <f t="array" ref="D19">INDEX('Back data'!$A20:$BL20,,MAX(IF('Back data'!$A$9:$BL20&lt;&gt;"",COLUMN('Back data'!$A$19:BL20)))-D$6)/D17</f>
        <v>1.2434864992894364E-2</v>
      </c>
      <c r="E19" s="35" cm="1">
        <f t="array" ref="E19">INDEX('Back data'!$A20:$BL20,,MAX(IF('Back data'!$A$9:$BL20&lt;&gt;"",COLUMN('Back data'!$A$19:BL20)))-E$6)/E17</f>
        <v>1.0374911577458148E-2</v>
      </c>
      <c r="F19" s="35" cm="1">
        <f t="array" ref="F19">INDEX('Back data'!$A20:$BL20,,MAX(IF('Back data'!$A$9:$BL20&lt;&gt;"",COLUMN('Back data'!$A$19:BL20)))-F$6)/F17</f>
        <v>1.0047281323877069E-2</v>
      </c>
      <c r="G19" s="35" cm="1">
        <f t="array" ref="G19">INDEX('Back data'!$A20:$BL20,,MAX(IF('Back data'!$A$9:$BL20&lt;&gt;"",COLUMN('Back data'!$A$19:BL20)))-G$6)/G17</f>
        <v>7.2489601901366604E-3</v>
      </c>
      <c r="H19" s="35" cm="1">
        <f t="array" ref="H19">INDEX('Back data'!$A20:$BL20,,MAX(IF('Back data'!$A$9:$BL20&lt;&gt;"",COLUMN('Back data'!$A$19:BL20)))-H$6)/H17</f>
        <v>1.3349084465445953E-2</v>
      </c>
      <c r="I19" s="35" cm="1">
        <f t="array" ref="I19">INDEX('Back data'!$A20:$BL20,,MAX(IF('Back data'!$A$9:$BL20&lt;&gt;"",COLUMN('Back data'!$A$19:BL20)))-I$6)/I17</f>
        <v>1.101476447152566E-2</v>
      </c>
      <c r="J19" s="35" cm="1">
        <f t="array" ref="J19">INDEX('Back data'!$A20:$BL20,,MAX(IF('Back data'!$A$9:$BL20&lt;&gt;"",COLUMN('Back data'!$A$19:BL20)))-J$6)/J17</f>
        <v>2.3310572168589592E-2</v>
      </c>
      <c r="K19" s="35" cm="1">
        <f t="array" ref="K19">INDEX('Back data'!$A20:$BL20,,MAX(IF('Back data'!$A$9:$BL20&lt;&gt;"",COLUMN('Back data'!$A$19:BL20)))-K$6)/K17</f>
        <v>1.3664742608081044E-2</v>
      </c>
      <c r="L19" s="35" cm="1">
        <f t="array" ref="L19">INDEX('Back data'!$A20:$BL20,,MAX(IF('Back data'!$A$9:$BL20&lt;&gt;"",COLUMN('Back data'!$A$19:BL20)))-L$6)/L17</f>
        <v>7.8647728606643982E-3</v>
      </c>
      <c r="M19" s="35" cm="1">
        <f t="array" ref="M19">INDEX('Back data'!$A20:$BL20,,MAX(IF('Back data'!$A$9:$BL20&lt;&gt;"",COLUMN('Back data'!$A$19:BL20)))-M$6)/M17</f>
        <v>1.3717903622933519E-2</v>
      </c>
      <c r="N19" s="35" cm="1">
        <f t="array" ref="N19">INDEX('Back data'!$A20:$BL20,,MAX(IF('Back data'!$A$9:$BL20&lt;&gt;"",COLUMN('Back data'!$A$19:BL20)))-N$6)/N17</f>
        <v>8.2558139534883723E-3</v>
      </c>
      <c r="O19" s="35" cm="1">
        <f t="array" ref="O19">INDEX('Back data'!$A20:$BL20,,MAX(IF('Back data'!$A$9:$BL20&lt;&gt;"",COLUMN('Back data'!$A$19:BL20)))-O$6)/O17</f>
        <v>1.0787992495309569E-2</v>
      </c>
      <c r="P19" s="35">
        <f t="array" ref="P19">INDEX('Back data'!$A20:$BL20,,MAX(IF('Back data'!$A$9:$BL20&lt;&gt;"",COLUMN('Back data'!$A$19:BL20)))-P$6)/P17</f>
        <v>7.0232939248507558E-3</v>
      </c>
    </row>
    <row r="22" spans="1:16" x14ac:dyDescent="0.3">
      <c r="C22" s="8" t="s">
        <v>74</v>
      </c>
      <c r="D22" s="9">
        <f t="array" ref="D22">INDEX('Back data'!$A$239:$BL$239,,MAX(IF('Back data'!$A$239:$BL$239&lt;&gt;"",COLUMN('Back data'!$A$239:$BL$239)))-D$6)+INDEX('Back data'!$A$240:$BL$240,,MAX(IF('Back data'!$A$240:$BL$240&lt;&gt;"",COLUMN('Back data'!$A$240:$BL$240)))-D$6)</f>
        <v>82.539999999999992</v>
      </c>
      <c r="E22" s="9">
        <f t="array" ref="E22">INDEX('Back data'!$A$239:$BL$239,,MAX(IF('Back data'!$A$239:$BL$239&lt;&gt;"",COLUMN('Back data'!$A$239:$BL$239)))-E$6)+INDEX('Back data'!$A$240:$BL$240,,MAX(IF('Back data'!$A$240:$BL$240&lt;&gt;"",COLUMN('Back data'!$A$240:$BL$240)))-E$6)</f>
        <v>83.34</v>
      </c>
      <c r="F22" s="9">
        <f t="array" ref="F22">INDEX('Back data'!$A$239:$BL$239,,MAX(IF('Back data'!$A$239:$BL$239&lt;&gt;"",COLUMN('Back data'!$A$239:$BL$239)))-F$6)+INDEX('Back data'!$A$240:$BL$240,,MAX(IF('Back data'!$A$240:$BL$240&lt;&gt;"",COLUMN('Back data'!$A$240:$BL$240)))-F$6)</f>
        <v>82.01</v>
      </c>
      <c r="G22" s="9">
        <f t="array" ref="G22">INDEX('Back data'!$A$239:$BL$239,,MAX(IF('Back data'!$A$239:$BL$239&lt;&gt;"",COLUMN('Back data'!$A$239:$BL$239)))-G$6)+INDEX('Back data'!$A$240:$BL$240,,MAX(IF('Back data'!$A$240:$BL$240&lt;&gt;"",COLUMN('Back data'!$A$240:$BL$240)))-G$6)</f>
        <v>81.44</v>
      </c>
      <c r="H22" s="9">
        <f t="array" ref="H22">INDEX('Back data'!$A$239:$BL$239,,MAX(IF('Back data'!$A$239:$BL$239&lt;&gt;"",COLUMN('Back data'!$A$239:$BL$239)))-H$6)+INDEX('Back data'!$A$240:$BL$240,,MAX(IF('Back data'!$A$240:$BL$240&lt;&gt;"",COLUMN('Back data'!$A$240:$BL$240)))-H$6)</f>
        <v>82.06</v>
      </c>
      <c r="I22" s="9">
        <f t="array" ref="I22">INDEX('Back data'!$A$239:$BL$239,,MAX(IF('Back data'!$A$239:$BL$239&lt;&gt;"",COLUMN('Back data'!$A$239:$BL$239)))-I$6)+INDEX('Back data'!$A$240:$BL$240,,MAX(IF('Back data'!$A$240:$BL$240&lt;&gt;"",COLUMN('Back data'!$A$240:$BL$240)))-I$6)</f>
        <v>83.42</v>
      </c>
      <c r="J22" s="9">
        <f t="array" ref="J22">INDEX('Back data'!$A$239:$BL$239,,MAX(IF('Back data'!$A$239:$BL$239&lt;&gt;"",COLUMN('Back data'!$A$239:$BL$239)))-J$6)+INDEX('Back data'!$A$240:$BL$240,,MAX(IF('Back data'!$A$240:$BL$240&lt;&gt;"",COLUMN('Back data'!$A$240:$BL$240)))-J$6)</f>
        <v>84.34</v>
      </c>
      <c r="K22" s="9">
        <f t="array" ref="K22">INDEX('Back data'!$A$239:$BL$239,,MAX(IF('Back data'!$A$239:$BL$239&lt;&gt;"",COLUMN('Back data'!$A$239:$BL$239)))-K$6)+INDEX('Back data'!$A$240:$BL$240,,MAX(IF('Back data'!$A$240:$BL$240&lt;&gt;"",COLUMN('Back data'!$A$240:$BL$240)))-K$6)</f>
        <v>82.5</v>
      </c>
      <c r="L22" s="9">
        <f t="array" ref="L22">INDEX('Back data'!$A$239:$BL$239,,MAX(IF('Back data'!$A$239:$BL$239&lt;&gt;"",COLUMN('Back data'!$A$239:$BL$239)))-L$6)+INDEX('Back data'!$A$240:$BL$240,,MAX(IF('Back data'!$A$240:$BL$240&lt;&gt;"",COLUMN('Back data'!$A$240:$BL$240)))-L$6)</f>
        <v>82.089999999999989</v>
      </c>
      <c r="M22" s="9">
        <f t="array" ref="M22">INDEX('Back data'!$A$239:$BL$239,,MAX(IF('Back data'!$A$239:$BL$239&lt;&gt;"",COLUMN('Back data'!$A$239:$BL$239)))-M$6)+INDEX('Back data'!$A$240:$BL$240,,MAX(IF('Back data'!$A$240:$BL$240&lt;&gt;"",COLUMN('Back data'!$A$240:$BL$240)))-M$6)</f>
        <v>82.43</v>
      </c>
      <c r="N22" s="9">
        <f t="array" ref="N22">INDEX('Back data'!$A$239:$BL$239,,MAX(IF('Back data'!$A$239:$BL$239&lt;&gt;"",COLUMN('Back data'!$A$239:$BL$239)))-N$6)+INDEX('Back data'!$A$240:$BL$240,,MAX(IF('Back data'!$A$240:$BL$240&lt;&gt;"",COLUMN('Back data'!$A$240:$BL$240)))-N$6)</f>
        <v>84.09</v>
      </c>
      <c r="O22" s="9">
        <f t="array" ref="O22">INDEX('Back data'!$A$239:$BL$239,,MAX(IF('Back data'!$A$239:$BL$239&lt;&gt;"",COLUMN('Back data'!$A$239:$BL$239)))-O$6)+INDEX('Back data'!$A$240:$BL$240,,MAX(IF('Back data'!$A$240:$BL$240&lt;&gt;"",COLUMN('Back data'!$A$240:$BL$240)))-O$6)</f>
        <v>83.4</v>
      </c>
      <c r="P22" s="34">
        <f t="array" ref="P22">INDEX('Back data'!$A$239:$BL$239,,MAX(IF('Back data'!$A$239:$BL$239&lt;&gt;"",COLUMN('Back data'!$A$239:$BL$239)))-P$6)+INDEX('Back data'!$A$240:$BL$240,,MAX(IF('Back data'!$A$240:$BL$240&lt;&gt;"",COLUMN('Back data'!$A$240:$BL$240)))-P$6)</f>
        <v>83.64</v>
      </c>
    </row>
    <row r="23" spans="1:16" x14ac:dyDescent="0.3">
      <c r="A23" s="10" t="s">
        <v>75</v>
      </c>
      <c r="B23" s="7" t="s">
        <v>63</v>
      </c>
      <c r="C23" s="12" t="s">
        <v>76</v>
      </c>
      <c r="D23" s="13">
        <f t="array" ref="D23">INDEX('Back data'!$A$239:$BL$239,,MAX(IF('Back data'!$A$239:$BL$239&lt;&gt;"",COLUMN('Back data'!$A$239:$BL$239)))-D$6)/D$22</f>
        <v>0.97928277198933855</v>
      </c>
      <c r="E23" s="13">
        <f t="array" ref="E23">INDEX('Back data'!$A$239:$BL$239,,MAX(IF('Back data'!$A$239:$BL$239&lt;&gt;"",COLUMN('Back data'!$A$239:$BL$239)))-E$6)/E$22</f>
        <v>0.97828173746100311</v>
      </c>
      <c r="F23" s="13">
        <f t="array" ref="F23">INDEX('Back data'!$A$239:$BL$239,,MAX(IF('Back data'!$A$239:$BL$239&lt;&gt;"",COLUMN('Back data'!$A$239:$BL$239)))-F$6)/F$22</f>
        <v>0.97073527618583089</v>
      </c>
      <c r="G23" s="13">
        <f t="array" ref="G23">INDEX('Back data'!$A$239:$BL$239,,MAX(IF('Back data'!$A$239:$BL$239&lt;&gt;"",COLUMN('Back data'!$A$239:$BL$239)))-G$6)/G$22</f>
        <v>0.96549607072691546</v>
      </c>
      <c r="H23" s="13">
        <f t="array" ref="H23">INDEX('Back data'!$A$239:$BL$239,,MAX(IF('Back data'!$A$239:$BL$239&lt;&gt;"",COLUMN('Back data'!$A$239:$BL$239)))-H$6)/H$22</f>
        <v>0.96319766024859865</v>
      </c>
      <c r="I23" s="13">
        <f t="array" ref="I23">INDEX('Back data'!$A$239:$BL$239,,MAX(IF('Back data'!$A$239:$BL$239&lt;&gt;"",COLUMN('Back data'!$A$239:$BL$239)))-I$6)/I$22</f>
        <v>0.96991129225605366</v>
      </c>
      <c r="J23" s="13">
        <f t="array" ref="J23">INDEX('Back data'!$A$239:$BL$239,,MAX(IF('Back data'!$A$239:$BL$239&lt;&gt;"",COLUMN('Back data'!$A$239:$BL$239)))-J$6)/J$22</f>
        <v>0.96253260611809344</v>
      </c>
      <c r="K23" s="13">
        <f t="array" ref="K23">INDEX('Back data'!$A$239:$BL$239,,MAX(IF('Back data'!$A$239:$BL$239&lt;&gt;"",COLUMN('Back data'!$A$239:$BL$239)))-K$6)/K$22</f>
        <v>0.96727272727272728</v>
      </c>
      <c r="L23" s="13">
        <f t="array" ref="L23">INDEX('Back data'!$A$239:$BL$239,,MAX(IF('Back data'!$A$239:$BL$239&lt;&gt;"",COLUMN('Back data'!$A$239:$BL$239)))-L$6)/L$22</f>
        <v>0.96625654769155811</v>
      </c>
      <c r="M23" s="13">
        <f t="array" ref="M23">INDEX('Back data'!$A$239:$BL$239,,MAX(IF('Back data'!$A$239:$BL$239&lt;&gt;"",COLUMN('Back data'!$A$239:$BL$239)))-M$6)/M$22</f>
        <v>0.97221885235957772</v>
      </c>
      <c r="N23" s="13">
        <f t="array" ref="N23">INDEX('Back data'!$A$239:$BL$239,,MAX(IF('Back data'!$A$239:$BL$239&lt;&gt;"",COLUMN('Back data'!$A$239:$BL$239)))-N$6)/N$22</f>
        <v>0.96789154477345696</v>
      </c>
      <c r="O23" s="13">
        <f t="array" ref="O23">INDEX('Back data'!$A$239:$BL$239,,MAX(IF('Back data'!$A$239:$BL$239&lt;&gt;"",COLUMN('Back data'!$A$239:$BL$239)))-O$6)/O$22</f>
        <v>0.9703836930455636</v>
      </c>
      <c r="P23" s="35">
        <f t="array" ref="P23">INDEX('Back data'!$A$239:$BL$239,,MAX(IF('Back data'!$A$239:$BL$239&lt;&gt;"",COLUMN('Back data'!$A$239:$BL$239)))-P$6)/P$22</f>
        <v>0.96891439502630328</v>
      </c>
    </row>
    <row r="24" spans="1:16" x14ac:dyDescent="0.3">
      <c r="A24" s="10" t="s">
        <v>75</v>
      </c>
      <c r="B24" s="7" t="s">
        <v>63</v>
      </c>
      <c r="C24" s="12" t="s">
        <v>77</v>
      </c>
      <c r="D24" s="13">
        <f t="array" ref="D24">INDEX('Back data'!$A$240:$BL$240,,MAX(IF('Back data'!$A$240:$BL$240&lt;&gt;"",COLUMN('Back data'!$A$240:$BL$240)))-D$6)/D$22</f>
        <v>2.07172280106615E-2</v>
      </c>
      <c r="E24" s="13">
        <f t="array" ref="E24">INDEX('Back data'!$A$240:$BL$240,,MAX(IF('Back data'!$A$240:$BL$240&lt;&gt;"",COLUMN('Back data'!$A$240:$BL$240)))-E$6)/E$22</f>
        <v>2.171826253899688E-2</v>
      </c>
      <c r="F24" s="13">
        <f t="array" ref="F24">INDEX('Back data'!$A$240:$BL$240,,MAX(IF('Back data'!$A$240:$BL$240&lt;&gt;"",COLUMN('Back data'!$A$240:$BL$240)))-F$6)/F$22</f>
        <v>2.9264723814169002E-2</v>
      </c>
      <c r="G24" s="13">
        <f t="array" ref="G24">INDEX('Back data'!$A$240:$BL$240,,MAX(IF('Back data'!$A$240:$BL$240&lt;&gt;"",COLUMN('Back data'!$A$240:$BL$240)))-G$6)/G$22</f>
        <v>3.4503929273084481E-2</v>
      </c>
      <c r="H24" s="13">
        <f t="array" ref="H24">INDEX('Back data'!$A$240:$BL$240,,MAX(IF('Back data'!$A$240:$BL$240&lt;&gt;"",COLUMN('Back data'!$A$240:$BL$240)))-H$6)/H$22</f>
        <v>3.680233975140141E-2</v>
      </c>
      <c r="I24" s="13">
        <f t="array" ref="I24">INDEX('Back data'!$A$240:$BL$240,,MAX(IF('Back data'!$A$240:$BL$240&lt;&gt;"",COLUMN('Back data'!$A$240:$BL$240)))-I$6)/I$22</f>
        <v>3.0088707743946293E-2</v>
      </c>
      <c r="J24" s="13">
        <f t="array" ref="J24">INDEX('Back data'!$A$240:$BL$240,,MAX(IF('Back data'!$A$240:$BL$240&lt;&gt;"",COLUMN('Back data'!$A$240:$BL$240)))-J$6)/J$22</f>
        <v>3.746739388190657E-2</v>
      </c>
      <c r="K24" s="13">
        <f t="array" ref="K24">INDEX('Back data'!$A$240:$BL$240,,MAX(IF('Back data'!$A$240:$BL$240&lt;&gt;"",COLUMN('Back data'!$A$240:$BL$240)))-K$6)/K$22</f>
        <v>3.272727272727273E-2</v>
      </c>
      <c r="L24" s="13">
        <f t="array" ref="L24">INDEX('Back data'!$A$240:$BL$240,,MAX(IF('Back data'!$A$240:$BL$240&lt;&gt;"",COLUMN('Back data'!$A$240:$BL$240)))-L$6)/L$22</f>
        <v>3.374345230844196E-2</v>
      </c>
      <c r="M24" s="13">
        <f t="array" ref="M24">INDEX('Back data'!$A$240:$BL$240,,MAX(IF('Back data'!$A$240:$BL$240&lt;&gt;"",COLUMN('Back data'!$A$240:$BL$240)))-M$6)/M$22</f>
        <v>2.7781147640422176E-2</v>
      </c>
      <c r="N24" s="13">
        <f t="array" ref="N24">INDEX('Back data'!$A$240:$BL$240,,MAX(IF('Back data'!$A$240:$BL$240&lt;&gt;"",COLUMN('Back data'!$A$240:$BL$240)))-N$6)/N$22</f>
        <v>3.2108455226542994E-2</v>
      </c>
      <c r="O24" s="13">
        <f t="array" ref="O24">INDEX('Back data'!$A$240:$BL$240,,MAX(IF('Back data'!$A$240:$BL$240&lt;&gt;"",COLUMN('Back data'!$A$240:$BL$240)))-O$6)/O$22</f>
        <v>2.9616306954436452E-2</v>
      </c>
      <c r="P24" s="35">
        <f t="array" ref="P24">INDEX('Back data'!$A$240:$BL$240,,MAX(IF('Back data'!$A$240:$BL$240&lt;&gt;"",COLUMN('Back data'!$A$240:$BL$240)))-P$6)/P$22</f>
        <v>3.1085604973696796E-2</v>
      </c>
    </row>
    <row r="27" spans="1:16" x14ac:dyDescent="0.3">
      <c r="C27" s="8" t="s">
        <v>74</v>
      </c>
      <c r="D27" s="9">
        <f t="array" ref="D27">INDEX('Back data'!$A$245:$BL$245,,MAX(IF('Back data'!$A$245:$BL$245&lt;&gt;"",COLUMN('Back data'!$A$245:$BL$245)))-D$6)+INDEX('Back data'!$A$246:$BL$246,,MAX(IF('Back data'!$A$246:$BL$246&lt;&gt;"",COLUMN('Back data'!$A$246:$BL$246)))-D$6)</f>
        <v>84.77000000000001</v>
      </c>
      <c r="E27" s="9">
        <f t="array" ref="E27">INDEX('Back data'!$A$245:$BL$245,,MAX(IF('Back data'!$A$245:$BL$245&lt;&gt;"",COLUMN('Back data'!$A$245:$BL$245)))-E$6)+INDEX('Back data'!$A$246:$BL$246,,MAX(IF('Back data'!$A$246:$BL$246&lt;&gt;"",COLUMN('Back data'!$A$246:$BL$246)))-E$6)</f>
        <v>84.63</v>
      </c>
      <c r="F27" s="9">
        <f t="array" ref="F27">INDEX('Back data'!$A$245:$BL$245,,MAX(IF('Back data'!$A$245:$BL$245&lt;&gt;"",COLUMN('Back data'!$A$245:$BL$245)))-F$6)+INDEX('Back data'!$A$246:$BL$246,,MAX(IF('Back data'!$A$246:$BL$246&lt;&gt;"",COLUMN('Back data'!$A$246:$BL$246)))-F$6)</f>
        <v>85.03</v>
      </c>
      <c r="G27" s="9">
        <f t="array" ref="G27">INDEX('Back data'!$A$245:$BL$245,,MAX(IF('Back data'!$A$245:$BL$245&lt;&gt;"",COLUMN('Back data'!$A$245:$BL$245)))-G$6)+INDEX('Back data'!$A$246:$BL$246,,MAX(IF('Back data'!$A$246:$BL$246&lt;&gt;"",COLUMN('Back data'!$A$246:$BL$246)))-G$6)</f>
        <v>84.27</v>
      </c>
      <c r="H27" s="9">
        <f t="array" ref="H27">INDEX('Back data'!$A$245:$BL$245,,MAX(IF('Back data'!$A$245:$BL$245&lt;&gt;"",COLUMN('Back data'!$A$245:$BL$245)))-H$6)+INDEX('Back data'!$A$246:$BL$246,,MAX(IF('Back data'!$A$246:$BL$246&lt;&gt;"",COLUMN('Back data'!$A$246:$BL$246)))-H$6)</f>
        <v>84.3</v>
      </c>
      <c r="I27" s="9">
        <f t="array" ref="I27">INDEX('Back data'!$A$245:$BL$245,,MAX(IF('Back data'!$A$245:$BL$245&lt;&gt;"",COLUMN('Back data'!$A$245:$BL$245)))-I$6)+INDEX('Back data'!$A$246:$BL$246,,MAX(IF('Back data'!$A$246:$BL$246&lt;&gt;"",COLUMN('Back data'!$A$246:$BL$246)))-I$6)</f>
        <v>84.820000000000007</v>
      </c>
      <c r="J27" s="9">
        <f t="array" ref="J27">INDEX('Back data'!$A$245:$BL$245,,MAX(IF('Back data'!$A$245:$BL$245&lt;&gt;"",COLUMN('Back data'!$A$245:$BL$245)))-J$6)+INDEX('Back data'!$A$246:$BL$246,,MAX(IF('Back data'!$A$246:$BL$246&lt;&gt;"",COLUMN('Back data'!$A$246:$BL$246)))-J$6)</f>
        <v>85.429999999999993</v>
      </c>
      <c r="K27" s="9">
        <f t="array" ref="K27">INDEX('Back data'!$A$245:$BL$245,,MAX(IF('Back data'!$A$245:$BL$245&lt;&gt;"",COLUMN('Back data'!$A$245:$BL$245)))-K$6)+INDEX('Back data'!$A$246:$BL$246,,MAX(IF('Back data'!$A$246:$BL$246&lt;&gt;"",COLUMN('Back data'!$A$246:$BL$246)))-K$6)</f>
        <v>84.68</v>
      </c>
      <c r="L27" s="9">
        <f t="array" ref="L27">INDEX('Back data'!$A$245:$BL$245,,MAX(IF('Back data'!$A$245:$BL$245&lt;&gt;"",COLUMN('Back data'!$A$245:$BL$245)))-L$6)+INDEX('Back data'!$A$246:$BL$246,,MAX(IF('Back data'!$A$246:$BL$246&lt;&gt;"",COLUMN('Back data'!$A$246:$BL$246)))-L$6)</f>
        <v>85.06</v>
      </c>
      <c r="M27" s="9">
        <f t="array" ref="M27">INDEX('Back data'!$A$245:$BL$245,,MAX(IF('Back data'!$A$245:$BL$245&lt;&gt;"",COLUMN('Back data'!$A$245:$BL$245)))-M$6)+INDEX('Back data'!$A$246:$BL$246,,MAX(IF('Back data'!$A$246:$BL$246&lt;&gt;"",COLUMN('Back data'!$A$246:$BL$246)))-M$6)</f>
        <v>85.54</v>
      </c>
      <c r="N27" s="9">
        <f t="array" ref="N27">INDEX('Back data'!$A$245:$BL$245,,MAX(IF('Back data'!$A$245:$BL$245&lt;&gt;"",COLUMN('Back data'!$A$245:$BL$245)))-N$6)+INDEX('Back data'!$A$246:$BL$246,,MAX(IF('Back data'!$A$246:$BL$246&lt;&gt;"",COLUMN('Back data'!$A$246:$BL$246)))-N$6)</f>
        <v>86.25</v>
      </c>
      <c r="O27" s="9">
        <f t="array" ref="O27">INDEX('Back data'!$A$245:$BL$245,,MAX(IF('Back data'!$A$245:$BL$245&lt;&gt;"",COLUMN('Back data'!$A$245:$BL$245)))-O$6)+INDEX('Back data'!$A$246:$BL$246,,MAX(IF('Back data'!$A$246:$BL$246&lt;&gt;"",COLUMN('Back data'!$A$246:$BL$246)))-O$6)</f>
        <v>85.15</v>
      </c>
      <c r="P27" s="34">
        <f t="array" ref="P27">INDEX('Back data'!$A$245:$BL$245,,MAX(IF('Back data'!$A$245:$BL$245&lt;&gt;"",COLUMN('Back data'!$A$245:$BL$245)))-P$6)+INDEX('Back data'!$A$246:$BL$246,,MAX(IF('Back data'!$A$246:$BL$246&lt;&gt;"",COLUMN('Back data'!$A$246:$BL$246)))-P$6)</f>
        <v>84.61</v>
      </c>
    </row>
    <row r="28" spans="1:16" x14ac:dyDescent="0.3">
      <c r="A28" s="10" t="s">
        <v>75</v>
      </c>
      <c r="B28" s="7" t="s">
        <v>68</v>
      </c>
      <c r="C28" s="12" t="s">
        <v>76</v>
      </c>
      <c r="D28" s="13">
        <f t="array" ref="D28">INDEX('Back data'!$A$245:$BL$245,,MAX(IF('Back data'!$A$245:$BL$245&lt;&gt;"",COLUMN('Back data'!$A$245:$BL$245)))-D$6)/D27</f>
        <v>0.98313082458416889</v>
      </c>
      <c r="E28" s="13">
        <f t="array" ref="E28">INDEX('Back data'!$A$245:$BL$245,,MAX(IF('Back data'!$A$245:$BL$245&lt;&gt;"",COLUMN('Back data'!$A$245:$BL$245)))-E$6)/E27</f>
        <v>0.98263027295285366</v>
      </c>
      <c r="F28" s="13">
        <f t="array" ref="F28">INDEX('Back data'!$A$245:$BL$245,,MAX(IF('Back data'!$A$245:$BL$245&lt;&gt;"",COLUMN('Back data'!$A$245:$BL$245)))-F$6)/F27</f>
        <v>0.98471127837233918</v>
      </c>
      <c r="G28" s="13">
        <f t="array" ref="G28">INDEX('Back data'!$A$245:$BL$245,,MAX(IF('Back data'!$A$245:$BL$245&lt;&gt;"",COLUMN('Back data'!$A$245:$BL$245)))-G$6)/G27</f>
        <v>0.98647205411178351</v>
      </c>
      <c r="H28" s="13">
        <f t="array" ref="H28">INDEX('Back data'!$A$245:$BL$245,,MAX(IF('Back data'!$A$245:$BL$245&lt;&gt;"",COLUMN('Back data'!$A$245:$BL$245)))-H$6)/H27</f>
        <v>0.98291814946619216</v>
      </c>
      <c r="I28" s="13">
        <f t="array" ref="I28">INDEX('Back data'!$A$245:$BL$245,,MAX(IF('Back data'!$A$245:$BL$245&lt;&gt;"",COLUMN('Back data'!$A$245:$BL$245)))-I$6)/I27</f>
        <v>0.98620608347087946</v>
      </c>
      <c r="J28" s="13">
        <f t="array" ref="J28">INDEX('Back data'!$A$245:$BL$245,,MAX(IF('Back data'!$A$245:$BL$245&lt;&gt;"",COLUMN('Back data'!$A$245:$BL$245)))-J$6)/J27</f>
        <v>0.97834484373171027</v>
      </c>
      <c r="K28" s="13">
        <f t="array" ref="K28">INDEX('Back data'!$A$245:$BL$245,,MAX(IF('Back data'!$A$245:$BL$245&lt;&gt;"",COLUMN('Back data'!$A$245:$BL$245)))-K$6)/K27</f>
        <v>0.97933396315540855</v>
      </c>
      <c r="L28" s="13">
        <f t="array" ref="L28">INDEX('Back data'!$A$245:$BL$245,,MAX(IF('Back data'!$A$245:$BL$245&lt;&gt;"",COLUMN('Back data'!$A$245:$BL$245)))-L$6)/L27</f>
        <v>0.98648013167176107</v>
      </c>
      <c r="M28" s="13">
        <f t="array" ref="M28">INDEX('Back data'!$A$245:$BL$245,,MAX(IF('Back data'!$A$245:$BL$245&lt;&gt;"",COLUMN('Back data'!$A$245:$BL$245)))-M$6)/M27</f>
        <v>0.98527004909983629</v>
      </c>
      <c r="N28" s="13">
        <f t="array" ref="N28">INDEX('Back data'!$A$245:$BL$245,,MAX(IF('Back data'!$A$245:$BL$245&lt;&gt;"",COLUMN('Back data'!$A$245:$BL$245)))-N$6)/N27</f>
        <v>0.98631884057971009</v>
      </c>
      <c r="O28" s="13">
        <f t="array" ref="O28">INDEX('Back data'!$A$245:$BL$245,,MAX(IF('Back data'!$A$245:$BL$245&lt;&gt;"",COLUMN('Back data'!$A$245:$BL$245)))-O$6)/O27</f>
        <v>0.98813857897827362</v>
      </c>
      <c r="P28" s="35">
        <f t="array" ref="P28">INDEX('Back data'!$A$245:$BL$245,,MAX(IF('Back data'!$A$245:$BL$245&lt;&gt;"",COLUMN('Back data'!$A$245:$BL$245)))-P$6)/P27</f>
        <v>0.98392624985226329</v>
      </c>
    </row>
    <row r="29" spans="1:16" x14ac:dyDescent="0.3">
      <c r="A29" s="10" t="s">
        <v>75</v>
      </c>
      <c r="B29" s="7" t="s">
        <v>68</v>
      </c>
      <c r="C29" s="12" t="s">
        <v>77</v>
      </c>
      <c r="D29" s="13">
        <f t="array" ref="D29">INDEX('Back data'!$A$246:$BL$246,,MAX(IF('Back data'!$A$246:$BL$246&lt;&gt;"",COLUMN('Back data'!$A$246:$BL$246)))-D$6)/D27</f>
        <v>1.6869175415831071E-2</v>
      </c>
      <c r="E29" s="13">
        <f t="array" ref="E29">INDEX('Back data'!$A$246:$BL$246,,MAX(IF('Back data'!$A$246:$BL$246&lt;&gt;"",COLUMN('Back data'!$A$246:$BL$246)))-E$6)/E27</f>
        <v>1.7369727047146403E-2</v>
      </c>
      <c r="F29" s="13">
        <f t="array" ref="F29">INDEX('Back data'!$A$246:$BL$246,,MAX(IF('Back data'!$A$246:$BL$246&lt;&gt;"",COLUMN('Back data'!$A$246:$BL$246)))-F$6)/F27</f>
        <v>1.5288721627660826E-2</v>
      </c>
      <c r="G29" s="13">
        <f t="array" ref="G29">INDEX('Back data'!$A$246:$BL$246,,MAX(IF('Back data'!$A$246:$BL$246&lt;&gt;"",COLUMN('Back data'!$A$246:$BL$246)))-G$6)/G27</f>
        <v>1.3527945888216446E-2</v>
      </c>
      <c r="H29" s="13">
        <f t="array" ref="H29">INDEX('Back data'!$A$246:$BL$246,,MAX(IF('Back data'!$A$246:$BL$246&lt;&gt;"",COLUMN('Back data'!$A$246:$BL$246)))-H$6)/H27</f>
        <v>1.708185053380783E-2</v>
      </c>
      <c r="I29" s="13">
        <f t="array" ref="I29">INDEX('Back data'!$A$246:$BL$246,,MAX(IF('Back data'!$A$246:$BL$246&lt;&gt;"",COLUMN('Back data'!$A$246:$BL$246)))-I$6)/I27</f>
        <v>1.3793916529120489E-2</v>
      </c>
      <c r="J29" s="13">
        <f t="array" ref="J29">INDEX('Back data'!$A$246:$BL$246,,MAX(IF('Back data'!$A$246:$BL$246&lt;&gt;"",COLUMN('Back data'!$A$246:$BL$246)))-J$6)/J27</f>
        <v>2.165515626828983E-2</v>
      </c>
      <c r="K29" s="13">
        <f t="array" ref="K29">INDEX('Back data'!$A$246:$BL$246,,MAX(IF('Back data'!$A$246:$BL$246&lt;&gt;"",COLUMN('Back data'!$A$246:$BL$246)))-K$6)/K27</f>
        <v>2.0666036844591402E-2</v>
      </c>
      <c r="L29" s="13">
        <f t="array" ref="L29">INDEX('Back data'!$A$246:$BL$246,,MAX(IF('Back data'!$A$246:$BL$246&lt;&gt;"",COLUMN('Back data'!$A$246:$BL$246)))-L$6)/L27</f>
        <v>1.3519868328238888E-2</v>
      </c>
      <c r="M29" s="13">
        <f t="array" ref="M29">INDEX('Back data'!$A$246:$BL$246,,MAX(IF('Back data'!$A$246:$BL$246&lt;&gt;"",COLUMN('Back data'!$A$246:$BL$246)))-M$6)/M27</f>
        <v>1.4729950900163664E-2</v>
      </c>
      <c r="N29" s="13">
        <f t="array" ref="N29">INDEX('Back data'!$A$246:$BL$246,,MAX(IF('Back data'!$A$246:$BL$246&lt;&gt;"",COLUMN('Back data'!$A$246:$BL$246)))-N$6)/N27</f>
        <v>1.3681159420289855E-2</v>
      </c>
      <c r="O29" s="13">
        <f t="array" ref="O29">INDEX('Back data'!$A$246:$BL$246,,MAX(IF('Back data'!$A$246:$BL$246&lt;&gt;"",COLUMN('Back data'!$A$246:$BL$246)))-O$6)/O27</f>
        <v>1.1861421021726364E-2</v>
      </c>
      <c r="P29" s="35">
        <f t="array" ref="P29">INDEX('Back data'!$A$246:$BL$246,,MAX(IF('Back data'!$A$246:$BL$246&lt;&gt;"",COLUMN('Back data'!$A$246:$BL$246)))-P$6)/P27</f>
        <v>1.6073750147736675E-2</v>
      </c>
    </row>
    <row r="32" spans="1:16" x14ac:dyDescent="0.3">
      <c r="C32" s="8" t="s">
        <v>74</v>
      </c>
      <c r="D32" s="9">
        <f t="array" ref="D32">INDEX('Back data'!$A$251:$BL$251,,MAX(IF('Back data'!$A$251:$BL$251&lt;&gt;"",COLUMN('Back data'!$A$251:$BL$251)))-D$6)+INDEX('Back data'!$A$252:$BL$252,,MAX(IF('Back data'!$A$252:$BL$252&lt;&gt;"",COLUMN('Back data'!$A$252:$BL$252)))-D$6)</f>
        <v>84</v>
      </c>
      <c r="E32" s="9">
        <f t="array" ref="E32">INDEX('Back data'!$A$251:$BL$251,,MAX(IF('Back data'!$A$251:$BL$251&lt;&gt;"",COLUMN('Back data'!$A$251:$BL$251)))-E$6)+INDEX('Back data'!$A$252:$BL$252,,MAX(IF('Back data'!$A$252:$BL$252&lt;&gt;"",COLUMN('Back data'!$A$252:$BL$252)))-E$6)</f>
        <v>83.679999999999993</v>
      </c>
      <c r="F32" s="9">
        <f t="array" ref="F32">INDEX('Back data'!$A$251:$BL$251,,MAX(IF('Back data'!$A$251:$BL$251&lt;&gt;"",COLUMN('Back data'!$A$251:$BL$251)))-F$6)+INDEX('Back data'!$A$252:$BL$252,,MAX(IF('Back data'!$A$252:$BL$252&lt;&gt;"",COLUMN('Back data'!$A$252:$BL$252)))-F$6)</f>
        <v>83.17</v>
      </c>
      <c r="G32" s="9">
        <f t="array" ref="G32">INDEX('Back data'!$A$251:$BL$251,,MAX(IF('Back data'!$A$251:$BL$251&lt;&gt;"",COLUMN('Back data'!$A$251:$BL$251)))-G$6)+INDEX('Back data'!$A$252:$BL$252,,MAX(IF('Back data'!$A$252:$BL$252&lt;&gt;"",COLUMN('Back data'!$A$252:$BL$252)))-G$6)</f>
        <v>84.19</v>
      </c>
      <c r="H32" s="9">
        <f t="array" ref="H32">INDEX('Back data'!$A$251:$BL$251,,MAX(IF('Back data'!$A$251:$BL$251&lt;&gt;"",COLUMN('Back data'!$A$251:$BL$251)))-H$6)+INDEX('Back data'!$A$252:$BL$252,,MAX(IF('Back data'!$A$252:$BL$252&lt;&gt;"",COLUMN('Back data'!$A$252:$BL$252)))-H$6)</f>
        <v>84.88</v>
      </c>
      <c r="I32" s="9">
        <f t="array" ref="I32">INDEX('Back data'!$A$251:$BL$251,,MAX(IF('Back data'!$A$251:$BL$251&lt;&gt;"",COLUMN('Back data'!$A$251:$BL$251)))-I$6)+INDEX('Back data'!$A$252:$BL$252,,MAX(IF('Back data'!$A$252:$BL$252&lt;&gt;"",COLUMN('Back data'!$A$252:$BL$252)))-I$6)</f>
        <v>85.54</v>
      </c>
      <c r="J32" s="9">
        <f t="array" ref="J32">INDEX('Back data'!$A$251:$BL$251,,MAX(IF('Back data'!$A$251:$BL$251&lt;&gt;"",COLUMN('Back data'!$A$251:$BL$251)))-J$6)+INDEX('Back data'!$A$252:$BL$252,,MAX(IF('Back data'!$A$252:$BL$252&lt;&gt;"",COLUMN('Back data'!$A$252:$BL$252)))-J$6)</f>
        <v>84.17</v>
      </c>
      <c r="K32" s="9">
        <f t="array" ref="K32">INDEX('Back data'!$A$251:$BL$251,,MAX(IF('Back data'!$A$251:$BL$251&lt;&gt;"",COLUMN('Back data'!$A$251:$BL$251)))-K$6)+INDEX('Back data'!$A$252:$BL$252,,MAX(IF('Back data'!$A$252:$BL$252&lt;&gt;"",COLUMN('Back data'!$A$252:$BL$252)))-K$6)</f>
        <v>85.64</v>
      </c>
      <c r="L32" s="9">
        <f t="array" ref="L32">INDEX('Back data'!$A$251:$BL$251,,MAX(IF('Back data'!$A$251:$BL$251&lt;&gt;"",COLUMN('Back data'!$A$251:$BL$251)))-L$6)+INDEX('Back data'!$A$252:$BL$252,,MAX(IF('Back data'!$A$252:$BL$252&lt;&gt;"",COLUMN('Back data'!$A$252:$BL$252)))-L$6)</f>
        <v>85.61999999999999</v>
      </c>
      <c r="M32" s="9">
        <f t="array" ref="M32">INDEX('Back data'!$A$251:$BL$251,,MAX(IF('Back data'!$A$251:$BL$251&lt;&gt;"",COLUMN('Back data'!$A$251:$BL$251)))-M$6)+INDEX('Back data'!$A$252:$BL$252,,MAX(IF('Back data'!$A$252:$BL$252&lt;&gt;"",COLUMN('Back data'!$A$252:$BL$252)))-M$6)</f>
        <v>85.06</v>
      </c>
      <c r="N32" s="9">
        <f t="array" ref="N32">INDEX('Back data'!$A$251:$BL$251,,MAX(IF('Back data'!$A$251:$BL$251&lt;&gt;"",COLUMN('Back data'!$A$251:$BL$251)))-N$6)+INDEX('Back data'!$A$252:$BL$252,,MAX(IF('Back data'!$A$252:$BL$252&lt;&gt;"",COLUMN('Back data'!$A$252:$BL$252)))-N$6)</f>
        <v>85.49</v>
      </c>
      <c r="O32" s="9">
        <f t="array" ref="O32">INDEX('Back data'!$A$251:$BL$251,,MAX(IF('Back data'!$A$251:$BL$251&lt;&gt;"",COLUMN('Back data'!$A$251:$BL$251)))-O$6)+INDEX('Back data'!$A$252:$BL$252,,MAX(IF('Back data'!$A$252:$BL$252&lt;&gt;"",COLUMN('Back data'!$A$252:$BL$252)))-O$6)</f>
        <v>84.46</v>
      </c>
      <c r="P32" s="34">
        <f t="array" ref="P32">INDEX('Back data'!$A$251:$BL$251,,MAX(IF('Back data'!$A$251:$BL$251&lt;&gt;"",COLUMN('Back data'!$A$251:$BL$251)))-P$6)+INDEX('Back data'!$A$252:$BL$252,,MAX(IF('Back data'!$A$252:$BL$252&lt;&gt;"",COLUMN('Back data'!$A$252:$BL$252)))-P$6)</f>
        <v>85.39</v>
      </c>
    </row>
    <row r="33" spans="1:63" x14ac:dyDescent="0.3">
      <c r="A33" s="10" t="s">
        <v>75</v>
      </c>
      <c r="B33" s="7" t="s">
        <v>73</v>
      </c>
      <c r="C33" s="12" t="s">
        <v>76</v>
      </c>
      <c r="D33" s="13">
        <f t="array" ref="D33">INDEX('Back data'!$A$251:$BL$251,,MAX(IF('Back data'!$A$251:$BL$251&lt;&gt;"",COLUMN('Back data'!$A$251:$BL$251)))-D$6)/D32</f>
        <v>0.95464285714285713</v>
      </c>
      <c r="E33" s="13">
        <f t="array" ref="E33">INDEX('Back data'!$A$251:$BL$251,,MAX(IF('Back data'!$A$251:$BL$251&lt;&gt;"",COLUMN('Back data'!$A$251:$BL$251)))-E$6)/E32</f>
        <v>0.9692877629063098</v>
      </c>
      <c r="F33" s="13">
        <f t="array" ref="F33">INDEX('Back data'!$A$251:$BL$251,,MAX(IF('Back data'!$A$251:$BL$251&lt;&gt;"",COLUMN('Back data'!$A$251:$BL$251)))-F$6)/F32</f>
        <v>0.96933990621618371</v>
      </c>
      <c r="G33" s="13">
        <f t="array" ref="G33">INDEX('Back data'!$A$251:$BL$251,,MAX(IF('Back data'!$A$251:$BL$251&lt;&gt;"",COLUMN('Back data'!$A$251:$BL$251)))-G$6)/G32</f>
        <v>0.97588787266896304</v>
      </c>
      <c r="H33" s="13">
        <f t="array" ref="H33">INDEX('Back data'!$A$251:$BL$251,,MAX(IF('Back data'!$A$251:$BL$251&lt;&gt;"",COLUMN('Back data'!$A$251:$BL$251)))-H$6)/H32</f>
        <v>0.95487747408105561</v>
      </c>
      <c r="I33" s="13">
        <f t="array" ref="I33">INDEX('Back data'!$A$251:$BL$251,,MAX(IF('Back data'!$A$251:$BL$251&lt;&gt;"",COLUMN('Back data'!$A$251:$BL$251)))-I$6)/I32</f>
        <v>0.96773439326630806</v>
      </c>
      <c r="J33" s="13">
        <f t="array" ref="J33">INDEX('Back data'!$A$251:$BL$251,,MAX(IF('Back data'!$A$251:$BL$251&lt;&gt;"",COLUMN('Back data'!$A$251:$BL$251)))-J$6)/J32</f>
        <v>0.94095283355114645</v>
      </c>
      <c r="K33" s="13">
        <f t="array" ref="K33">INDEX('Back data'!$A$251:$BL$251,,MAX(IF('Back data'!$A$251:$BL$251&lt;&gt;"",COLUMN('Back data'!$A$251:$BL$251)))-K$6)/K32</f>
        <v>0.96660439047174218</v>
      </c>
      <c r="L33" s="13">
        <f t="array" ref="L33">INDEX('Back data'!$A$251:$BL$251,,MAX(IF('Back data'!$A$251:$BL$251&lt;&gt;"",COLUMN('Back data'!$A$251:$BL$251)))-L$6)/L32</f>
        <v>0.97605699602896523</v>
      </c>
      <c r="M33" s="13">
        <f t="array" ref="M33">INDEX('Back data'!$A$251:$BL$251,,MAX(IF('Back data'!$A$251:$BL$251&lt;&gt;"",COLUMN('Back data'!$A$251:$BL$251)))-M$6)/M32</f>
        <v>0.95544321655302134</v>
      </c>
      <c r="N33" s="13">
        <f t="array" ref="N33">INDEX('Back data'!$A$251:$BL$251,,MAX(IF('Back data'!$A$251:$BL$251&lt;&gt;"",COLUMN('Back data'!$A$251:$BL$251)))-N$6)/N32</f>
        <v>0.97379810504152542</v>
      </c>
      <c r="O33" s="13">
        <f t="array" ref="O33">INDEX('Back data'!$A$251:$BL$251,,MAX(IF('Back data'!$A$251:$BL$251&lt;&gt;"",COLUMN('Back data'!$A$251:$BL$251)))-O$6)/O32</f>
        <v>0.96152024627042387</v>
      </c>
      <c r="P33" s="35">
        <f t="array" ref="P33">INDEX('Back data'!$A$251:$BL$251,,MAX(IF('Back data'!$A$251:$BL$251&lt;&gt;"",COLUMN('Back data'!$A$251:$BL$251)))-P$6)/P32</f>
        <v>0.97341609087715197</v>
      </c>
    </row>
    <row r="34" spans="1:63" x14ac:dyDescent="0.3">
      <c r="A34" s="10" t="s">
        <v>75</v>
      </c>
      <c r="B34" s="7" t="s">
        <v>73</v>
      </c>
      <c r="C34" s="12" t="s">
        <v>77</v>
      </c>
      <c r="D34" s="13">
        <f t="array" ref="D34">INDEX('Back data'!$A$252:$BL$252,,MAX(IF('Back data'!$A$252:$BL$252&lt;&gt;"",COLUMN('Back data'!$A$252:$BL$252)))-D$6)/D32</f>
        <v>4.535714285714286E-2</v>
      </c>
      <c r="E34" s="13">
        <f t="array" ref="E34">INDEX('Back data'!$A$252:$BL$252,,MAX(IF('Back data'!$A$252:$BL$252&lt;&gt;"",COLUMN('Back data'!$A$252:$BL$252)))-E$6)/E32</f>
        <v>3.071223709369025E-2</v>
      </c>
      <c r="F34" s="13">
        <f t="array" ref="F34">INDEX('Back data'!$A$252:$BL$252,,MAX(IF('Back data'!$A$252:$BL$252&lt;&gt;"",COLUMN('Back data'!$A$252:$BL$252)))-F$6)/F32</f>
        <v>3.0660093783816279E-2</v>
      </c>
      <c r="G34" s="13">
        <f t="array" ref="G34">INDEX('Back data'!$A$252:$BL$252,,MAX(IF('Back data'!$A$252:$BL$252&lt;&gt;"",COLUMN('Back data'!$A$252:$BL$252)))-G$6)/G32</f>
        <v>2.4112127331036938E-2</v>
      </c>
      <c r="H34" s="13">
        <f t="array" ref="H34">INDEX('Back data'!$A$252:$BL$252,,MAX(IF('Back data'!$A$252:$BL$252&lt;&gt;"",COLUMN('Back data'!$A$252:$BL$252)))-H$6)/H32</f>
        <v>4.5122525918944396E-2</v>
      </c>
      <c r="I34" s="13">
        <f t="array" ref="I34">INDEX('Back data'!$A$252:$BL$252,,MAX(IF('Back data'!$A$252:$BL$252&lt;&gt;"",COLUMN('Back data'!$A$252:$BL$252)))-I$6)/I32</f>
        <v>3.2265606733691839E-2</v>
      </c>
      <c r="J34" s="13">
        <f t="array" ref="J34">INDEX('Back data'!$A$252:$BL$252,,MAX(IF('Back data'!$A$252:$BL$252&lt;&gt;"",COLUMN('Back data'!$A$252:$BL$252)))-J$6)/J32</f>
        <v>5.9047166448853508E-2</v>
      </c>
      <c r="K34" s="13">
        <f t="array" ref="K34">INDEX('Back data'!$A$252:$BL$252,,MAX(IF('Back data'!$A$252:$BL$252&lt;&gt;"",COLUMN('Back data'!$A$252:$BL$252)))-K$6)/K32</f>
        <v>3.3395609528257819E-2</v>
      </c>
      <c r="L34" s="13">
        <f t="array" ref="L34">INDEX('Back data'!$A$252:$BL$252,,MAX(IF('Back data'!$A$252:$BL$252&lt;&gt;"",COLUMN('Back data'!$A$252:$BL$252)))-L$6)/L32</f>
        <v>2.3943003971034806E-2</v>
      </c>
      <c r="M34" s="13">
        <f t="array" ref="M34">INDEX('Back data'!$A$252:$BL$252,,MAX(IF('Back data'!$A$252:$BL$252&lt;&gt;"",COLUMN('Back data'!$A$252:$BL$252)))-M$6)/M32</f>
        <v>4.4556783446978603E-2</v>
      </c>
      <c r="N34" s="13">
        <f t="array" ref="N34">INDEX('Back data'!$A$252:$BL$252,,MAX(IF('Back data'!$A$252:$BL$252&lt;&gt;"",COLUMN('Back data'!$A$252:$BL$252)))-N$6)/N32</f>
        <v>2.6201894958474678E-2</v>
      </c>
      <c r="O34" s="13">
        <f t="array" ref="O34">INDEX('Back data'!$A$252:$BL$252,,MAX(IF('Back data'!$A$252:$BL$252&lt;&gt;"",COLUMN('Back data'!$A$252:$BL$252)))-O$6)/O32</f>
        <v>3.8479753729576134E-2</v>
      </c>
      <c r="P34" s="35">
        <f t="array" ref="P34">INDEX('Back data'!$A$252:$BL$252,,MAX(IF('Back data'!$A$252:$BL$252&lt;&gt;"",COLUMN('Back data'!$A$252:$BL$252)))-P$6)/P32</f>
        <v>2.6583909122848109E-2</v>
      </c>
    </row>
    <row r="36" spans="1:63" ht="20.100000000000001" customHeight="1" x14ac:dyDescent="0.3"/>
    <row r="37" spans="1:63" ht="20.100000000000001" customHeight="1" x14ac:dyDescent="0.3"/>
    <row r="38" spans="1:63" ht="20.100000000000001" customHeight="1" thickBot="1" x14ac:dyDescent="0.35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2" thickBot="1" x14ac:dyDescent="0.35">
      <c r="A39" s="4"/>
      <c r="B39" s="4"/>
      <c r="D39" s="37">
        <f t="shared" ref="D39:O39" si="0">D5</f>
        <v>44958</v>
      </c>
      <c r="E39" s="37">
        <f t="shared" si="0"/>
        <v>44986</v>
      </c>
      <c r="F39" s="37">
        <f t="shared" si="0"/>
        <v>45017</v>
      </c>
      <c r="G39" s="37">
        <f t="shared" si="0"/>
        <v>45047</v>
      </c>
      <c r="H39" s="37">
        <f t="shared" si="0"/>
        <v>45078</v>
      </c>
      <c r="I39" s="37">
        <f t="shared" si="0"/>
        <v>45108</v>
      </c>
      <c r="J39" s="37">
        <f t="shared" si="0"/>
        <v>45139</v>
      </c>
      <c r="K39" s="37">
        <f t="shared" si="0"/>
        <v>45170</v>
      </c>
      <c r="L39" s="37">
        <f t="shared" si="0"/>
        <v>45200</v>
      </c>
      <c r="M39" s="37">
        <f t="shared" si="0"/>
        <v>45231</v>
      </c>
      <c r="N39" s="37">
        <f t="shared" si="0"/>
        <v>45261</v>
      </c>
      <c r="O39" s="37">
        <f t="shared" si="0"/>
        <v>45292</v>
      </c>
      <c r="P39" s="37">
        <f>P5</f>
        <v>45323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3">
      <c r="C40" s="8" t="s">
        <v>74</v>
      </c>
      <c r="D40" s="9">
        <f t="array" ref="D40">INDEX('Back data'!$A$36:$BL$36,,MAX(IF('Back data'!$A$36:$BL$36&lt;&gt;"",COLUMN('Back data'!$A$36:$BL$36)))-D$6)+INDEX('Back data'!$A$37:$BL$37,,MAX(IF('Back data'!$A$37:$BL$37&lt;&gt;"",COLUMN('Back data'!$A$37:$BL$37)))-D$6)</f>
        <v>83.440000000000012</v>
      </c>
      <c r="E40" s="9">
        <f t="array" ref="E40">INDEX('Back data'!$A$36:$BL$36,,MAX(IF('Back data'!$A$36:$BL$36&lt;&gt;"",COLUMN('Back data'!$A$36:$BL$36)))-E$6)+INDEX('Back data'!$A$37:$BL$37,,MAX(IF('Back data'!$A$37:$BL$37&lt;&gt;"",COLUMN('Back data'!$A$37:$BL$37)))-E$6)</f>
        <v>82.67</v>
      </c>
      <c r="F40" s="9">
        <f t="array" ref="F40">INDEX('Back data'!$A$36:$BL$36,,MAX(IF('Back data'!$A$36:$BL$36&lt;&gt;"",COLUMN('Back data'!$A$36:$BL$36)))-F$6)+INDEX('Back data'!$A$37:$BL$37,,MAX(IF('Back data'!$A$37:$BL$37&lt;&gt;"",COLUMN('Back data'!$A$37:$BL$37)))-F$6)</f>
        <v>82.17</v>
      </c>
      <c r="G40" s="9">
        <f t="array" ref="G40">INDEX('Back data'!$A$36:$BL$36,,MAX(IF('Back data'!$A$36:$BL$36&lt;&gt;"",COLUMN('Back data'!$A$36:$BL$36)))-G$6)+INDEX('Back data'!$A$37:$BL$37,,MAX(IF('Back data'!$A$37:$BL$37&lt;&gt;"",COLUMN('Back data'!$A$37:$BL$37)))-G$6)</f>
        <v>82.42</v>
      </c>
      <c r="H40" s="9">
        <f t="array" ref="H40">INDEX('Back data'!$A$36:$BL$36,,MAX(IF('Back data'!$A$36:$BL$36&lt;&gt;"",COLUMN('Back data'!$A$36:$BL$36)))-H$6)+INDEX('Back data'!$A$37:$BL$37,,MAX(IF('Back data'!$A$37:$BL$37&lt;&gt;"",COLUMN('Back data'!$A$37:$BL$37)))-H$6)</f>
        <v>82.55</v>
      </c>
      <c r="I40" s="9">
        <f t="array" ref="I40">INDEX('Back data'!$A$36:$BL$36,,MAX(IF('Back data'!$A$36:$BL$36&lt;&gt;"",COLUMN('Back data'!$A$36:$BL$36)))-I$6)+INDEX('Back data'!$A$37:$BL$37,,MAX(IF('Back data'!$A$37:$BL$37&lt;&gt;"",COLUMN('Back data'!$A$37:$BL$37)))-I$6)</f>
        <v>83.26</v>
      </c>
      <c r="J40" s="9">
        <f t="array" ref="J40">INDEX('Back data'!$A$36:$BL$36,,MAX(IF('Back data'!$A$36:$BL$36&lt;&gt;"",COLUMN('Back data'!$A$36:$BL$36)))-J$6)+INDEX('Back data'!$A$37:$BL$37,,MAX(IF('Back data'!$A$37:$BL$37&lt;&gt;"",COLUMN('Back data'!$A$37:$BL$37)))-J$6)</f>
        <v>83.92</v>
      </c>
      <c r="K40" s="9">
        <f t="array" ref="K40">INDEX('Back data'!$A$36:$BL$36,,MAX(IF('Back data'!$A$36:$BL$36&lt;&gt;"",COLUMN('Back data'!$A$36:$BL$36)))-K$6)+INDEX('Back data'!$A$37:$BL$37,,MAX(IF('Back data'!$A$37:$BL$37&lt;&gt;"",COLUMN('Back data'!$A$37:$BL$37)))-K$6)</f>
        <v>83.41</v>
      </c>
      <c r="L40" s="9">
        <f t="array" ref="L40">INDEX('Back data'!$A$36:$BL$36,,MAX(IF('Back data'!$A$36:$BL$36&lt;&gt;"",COLUMN('Back data'!$A$36:$BL$36)))-L$6)+INDEX('Back data'!$A$37:$BL$37,,MAX(IF('Back data'!$A$37:$BL$37&lt;&gt;"",COLUMN('Back data'!$A$37:$BL$37)))-L$6)</f>
        <v>83.43</v>
      </c>
      <c r="M40" s="9">
        <f t="array" ref="M40">INDEX('Back data'!$A$36:$BL$36,,MAX(IF('Back data'!$A$36:$BL$36&lt;&gt;"",COLUMN('Back data'!$A$36:$BL$36)))-M$6)+INDEX('Back data'!$A$37:$BL$37,,MAX(IF('Back data'!$A$37:$BL$37&lt;&gt;"",COLUMN('Back data'!$A$37:$BL$37)))-M$6)</f>
        <v>83.81</v>
      </c>
      <c r="N40" s="9">
        <f t="array" ref="N40">INDEX('Back data'!$A$36:$BL$36,,MAX(IF('Back data'!$A$36:$BL$36&lt;&gt;"",COLUMN('Back data'!$A$36:$BL$36)))-N$6)+INDEX('Back data'!$A$37:$BL$37,,MAX(IF('Back data'!$A$37:$BL$37&lt;&gt;"",COLUMN('Back data'!$A$37:$BL$37)))-N$6)</f>
        <v>84.56</v>
      </c>
      <c r="O40" s="9">
        <f t="array" ref="O40">INDEX('Back data'!$A$36:$BL$36,,MAX(IF('Back data'!$A$36:$BL$36&lt;&gt;"",COLUMN('Back data'!$A$36:$BL$36)))-O$6)+INDEX('Back data'!$A$37:$BL$37,,MAX(IF('Back data'!$A$37:$BL$37&lt;&gt;"",COLUMN('Back data'!$A$37:$BL$37)))-O$6)</f>
        <v>83.74</v>
      </c>
      <c r="P40" s="34">
        <f t="array" ref="P40">INDEX('Back data'!$A$36:$BL$36,,MAX(IF('Back data'!$A$36:$BL$36&lt;&gt;"",COLUMN('Back data'!$A$36:$BL$36)))-P$6)+INDEX('Back data'!$A$37:$BL$37,,MAX(IF('Back data'!$A$37:$BL$37&lt;&gt;"",COLUMN('Back data'!$A$37:$BL$37)))-P$6)</f>
        <v>83.96</v>
      </c>
    </row>
    <row r="41" spans="1:63" x14ac:dyDescent="0.3">
      <c r="A41" s="15" t="s">
        <v>80</v>
      </c>
      <c r="B41" s="16" t="s">
        <v>81</v>
      </c>
      <c r="C41" s="12" t="s">
        <v>76</v>
      </c>
      <c r="D41" s="13">
        <f t="array" ref="D41">INDEX('Back data'!$A$36:$BL$36,,MAX(IF('Back data'!$A$36:$BL$36&lt;&gt;"",COLUMN('Back data'!$A$36:$BL$36)))-D$6)/D40</f>
        <v>0.9635666347075742</v>
      </c>
      <c r="E41" s="13">
        <f t="array" ref="E41">INDEX('Back data'!$A$36:$BL$36,,MAX(IF('Back data'!$A$36:$BL$36&lt;&gt;"",COLUMN('Back data'!$A$36:$BL$36)))-E$6)/E40</f>
        <v>0.9622595863070037</v>
      </c>
      <c r="F41" s="13">
        <f t="array" ref="F41">INDEX('Back data'!$A$36:$BL$36,,MAX(IF('Back data'!$A$36:$BL$36&lt;&gt;"",COLUMN('Back data'!$A$36:$BL$36)))-F$6)/F40</f>
        <v>0.96288183035170993</v>
      </c>
      <c r="G41" s="13">
        <f t="array" ref="G41">INDEX('Back data'!$A$36:$BL$36,,MAX(IF('Back data'!$A$36:$BL$36&lt;&gt;"",COLUMN('Back data'!$A$36:$BL$36)))-G$6)/G40</f>
        <v>0.96008250424654207</v>
      </c>
      <c r="H41" s="13">
        <f t="array" ref="H41">INDEX('Back data'!$A$36:$BL$36,,MAX(IF('Back data'!$A$36:$BL$36&lt;&gt;"",COLUMN('Back data'!$A$36:$BL$36)))-H$6)/H40</f>
        <v>0.96232586311326473</v>
      </c>
      <c r="I41" s="13">
        <f t="array" ref="I41">INDEX('Back data'!$A$36:$BL$36,,MAX(IF('Back data'!$A$36:$BL$36&lt;&gt;"",COLUMN('Back data'!$A$36:$BL$36)))-I$6)/I40</f>
        <v>0.96264712947393705</v>
      </c>
      <c r="J41" s="13">
        <f t="array" ref="J41">INDEX('Back data'!$A$36:$BL$36,,MAX(IF('Back data'!$A$36:$BL$36&lt;&gt;"",COLUMN('Back data'!$A$36:$BL$36)))-J$6)/J40</f>
        <v>0.96222592945662533</v>
      </c>
      <c r="K41" s="13">
        <f t="array" ref="K41">INDEX('Back data'!$A$36:$BL$36,,MAX(IF('Back data'!$A$36:$BL$36&lt;&gt;"",COLUMN('Back data'!$A$36:$BL$36)))-K$6)/K40</f>
        <v>0.96283419254286062</v>
      </c>
      <c r="L41" s="13">
        <f t="array" ref="L41">INDEX('Back data'!$A$36:$BL$36,,MAX(IF('Back data'!$A$36:$BL$36&lt;&gt;"",COLUMN('Back data'!$A$36:$BL$36)))-L$6)/L40</f>
        <v>0.9618842143113987</v>
      </c>
      <c r="M41" s="13">
        <f t="array" ref="M41">INDEX('Back data'!$A$36:$BL$36,,MAX(IF('Back data'!$A$36:$BL$36&lt;&gt;"",COLUMN('Back data'!$A$36:$BL$36)))-M$6)/M40</f>
        <v>0.96814222646462234</v>
      </c>
      <c r="N41" s="13">
        <f t="array" ref="N41">INDEX('Back data'!$A$36:$BL$36,,MAX(IF('Back data'!$A$36:$BL$36&lt;&gt;"",COLUMN('Back data'!$A$36:$BL$36)))-N$6)/N40</f>
        <v>0.96712393566698196</v>
      </c>
      <c r="O41" s="13">
        <f t="array" ref="O41">INDEX('Back data'!$A$36:$BL$36,,MAX(IF('Back data'!$A$36:$BL$36&lt;&gt;"",COLUMN('Back data'!$A$36:$BL$36)))-O$6)/O40</f>
        <v>0.9582039646524958</v>
      </c>
      <c r="P41" s="35">
        <f t="array" ref="P41">INDEX('Back data'!$A$36:$BL$36,,MAX(IF('Back data'!$A$36:$BL$36&lt;&gt;"",COLUMN('Back data'!$A$36:$BL$36)))-P$6)/P40</f>
        <v>0.96141019533111016</v>
      </c>
    </row>
    <row r="42" spans="1:63" x14ac:dyDescent="0.3">
      <c r="A42" s="15" t="s">
        <v>80</v>
      </c>
      <c r="B42" s="16" t="s">
        <v>81</v>
      </c>
      <c r="C42" s="12" t="s">
        <v>77</v>
      </c>
      <c r="D42" s="13">
        <f t="array" ref="D42">INDEX('Back data'!$A$37:$BL$37,,MAX(IF('Back data'!$A$37:$BL$37&lt;&gt;"",COLUMN('Back data'!$A$37:$BL$37)))-D$6)/D40</f>
        <v>3.643336529242569E-2</v>
      </c>
      <c r="E42" s="13">
        <f t="array" ref="E42">INDEX('Back data'!$A$37:$BL$37,,MAX(IF('Back data'!$A$37:$BL$37&lt;&gt;"",COLUMN('Back data'!$A$37:$BL$37)))-E$6)/E40</f>
        <v>3.7740413692996251E-2</v>
      </c>
      <c r="F42" s="13">
        <f t="array" ref="F42">INDEX('Back data'!$A$37:$BL$37,,MAX(IF('Back data'!$A$37:$BL$37&lt;&gt;"",COLUMN('Back data'!$A$37:$BL$37)))-F$6)/F40</f>
        <v>3.7118169648290129E-2</v>
      </c>
      <c r="G42" s="13">
        <f t="array" ref="G42">INDEX('Back data'!$A$37:$BL$37,,MAX(IF('Back data'!$A$37:$BL$37&lt;&gt;"",COLUMN('Back data'!$A$37:$BL$37)))-G$6)/G40</f>
        <v>3.9917495753457898E-2</v>
      </c>
      <c r="H42" s="13">
        <f t="array" ref="H42">INDEX('Back data'!$A$37:$BL$37,,MAX(IF('Back data'!$A$37:$BL$37&lt;&gt;"",COLUMN('Back data'!$A$37:$BL$37)))-H$6)/H40</f>
        <v>3.7674136886735314E-2</v>
      </c>
      <c r="I42" s="13">
        <f t="array" ref="I42">INDEX('Back data'!$A$37:$BL$37,,MAX(IF('Back data'!$A$37:$BL$37&lt;&gt;"",COLUMN('Back data'!$A$37:$BL$37)))-I$6)/I40</f>
        <v>3.7352870526062933E-2</v>
      </c>
      <c r="J42" s="13">
        <f t="array" ref="J42">INDEX('Back data'!$A$37:$BL$37,,MAX(IF('Back data'!$A$37:$BL$37&lt;&gt;"",COLUMN('Back data'!$A$37:$BL$37)))-J$6)/J40</f>
        <v>3.7774070543374644E-2</v>
      </c>
      <c r="K42" s="13">
        <f t="array" ref="K42">INDEX('Back data'!$A$37:$BL$37,,MAX(IF('Back data'!$A$37:$BL$37&lt;&gt;"",COLUMN('Back data'!$A$37:$BL$37)))-K$6)/K40</f>
        <v>3.7165807457139433E-2</v>
      </c>
      <c r="L42" s="13">
        <f t="array" ref="L42">INDEX('Back data'!$A$37:$BL$37,,MAX(IF('Back data'!$A$37:$BL$37&lt;&gt;"",COLUMN('Back data'!$A$37:$BL$37)))-L$6)/L40</f>
        <v>3.8115785688601224E-2</v>
      </c>
      <c r="M42" s="13">
        <f t="array" ref="M42">INDEX('Back data'!$A$37:$BL$37,,MAX(IF('Back data'!$A$37:$BL$37&lt;&gt;"",COLUMN('Back data'!$A$37:$BL$37)))-M$6)/M40</f>
        <v>3.1857773535377637E-2</v>
      </c>
      <c r="N42" s="13">
        <f t="array" ref="N42">INDEX('Back data'!$A$37:$BL$37,,MAX(IF('Back data'!$A$37:$BL$37&lt;&gt;"",COLUMN('Back data'!$A$37:$BL$37)))-N$6)/N40</f>
        <v>3.2876064333017971E-2</v>
      </c>
      <c r="O42" s="13">
        <f t="array" ref="O42">INDEX('Back data'!$A$37:$BL$37,,MAX(IF('Back data'!$A$37:$BL$37&lt;&gt;"",COLUMN('Back data'!$A$37:$BL$37)))-O$6)/O40</f>
        <v>4.179603534750418E-2</v>
      </c>
      <c r="P42" s="35">
        <f t="array" ref="P42">INDEX('Back data'!$A$37:$BL$37,,MAX(IF('Back data'!$A$37:$BL$37&lt;&gt;"",COLUMN('Back data'!$A$37:$BL$37)))-P$6)/P40</f>
        <v>3.8589804668889956E-2</v>
      </c>
    </row>
    <row r="45" spans="1:63" x14ac:dyDescent="0.3">
      <c r="C45" s="8" t="s">
        <v>74</v>
      </c>
      <c r="D45" s="9">
        <f t="array" ref="D45">INDEX('Back data'!$A$42:$BL$42,,MAX(IF('Back data'!$A$42:$BL$42&lt;&gt;"",COLUMN('Back data'!$A$42:$BL$42)))-D$6)+INDEX('Back data'!$A$43:$BL$43,,MAX(IF('Back data'!$A$43:$BL$43&lt;&gt;"",COLUMN('Back data'!$A$43:$BL$43)))-D$6)</f>
        <v>83.69</v>
      </c>
      <c r="E45" s="9">
        <f t="array" ref="E45">INDEX('Back data'!$A$42:$BL$42,,MAX(IF('Back data'!$A$42:$BL$42&lt;&gt;"",COLUMN('Back data'!$A$42:$BL$42)))-E$6)+INDEX('Back data'!$A$43:$BL$43,,MAX(IF('Back data'!$A$43:$BL$43&lt;&gt;"",COLUMN('Back data'!$A$43:$BL$43)))-E$6)</f>
        <v>83.14</v>
      </c>
      <c r="F45" s="9">
        <f t="array" ref="F45">INDEX('Back data'!$A$42:$BL$42,,MAX(IF('Back data'!$A$42:$BL$42&lt;&gt;"",COLUMN('Back data'!$A$42:$BL$42)))-F$6)+INDEX('Back data'!$A$43:$BL$43,,MAX(IF('Back data'!$A$43:$BL$43&lt;&gt;"",COLUMN('Back data'!$A$43:$BL$43)))-F$6)</f>
        <v>82.31</v>
      </c>
      <c r="G45" s="9">
        <f t="array" ref="G45">INDEX('Back data'!$A$42:$BL$42,,MAX(IF('Back data'!$A$42:$BL$42&lt;&gt;"",COLUMN('Back data'!$A$42:$BL$42)))-G$6)+INDEX('Back data'!$A$43:$BL$43,,MAX(IF('Back data'!$A$43:$BL$43&lt;&gt;"",COLUMN('Back data'!$A$43:$BL$43)))-G$6)</f>
        <v>82.77</v>
      </c>
      <c r="H45" s="9">
        <f t="array" ref="H45">INDEX('Back data'!$A$42:$BL$42,,MAX(IF('Back data'!$A$42:$BL$42&lt;&gt;"",COLUMN('Back data'!$A$42:$BL$42)))-H$6)+INDEX('Back data'!$A$43:$BL$43,,MAX(IF('Back data'!$A$43:$BL$43&lt;&gt;"",COLUMN('Back data'!$A$43:$BL$43)))-H$6)</f>
        <v>82.75</v>
      </c>
      <c r="I45" s="9">
        <f t="array" ref="I45">INDEX('Back data'!$A$42:$BL$42,,MAX(IF('Back data'!$A$42:$BL$42&lt;&gt;"",COLUMN('Back data'!$A$42:$BL$42)))-I$6)+INDEX('Back data'!$A$43:$BL$43,,MAX(IF('Back data'!$A$43:$BL$43&lt;&gt;"",COLUMN('Back data'!$A$43:$BL$43)))-I$6)</f>
        <v>82.71</v>
      </c>
      <c r="J45" s="9">
        <f t="array" ref="J45">INDEX('Back data'!$A$42:$BL$42,,MAX(IF('Back data'!$A$42:$BL$42&lt;&gt;"",COLUMN('Back data'!$A$42:$BL$42)))-J$6)+INDEX('Back data'!$A$43:$BL$43,,MAX(IF('Back data'!$A$43:$BL$43&lt;&gt;"",COLUMN('Back data'!$A$43:$BL$43)))-J$6)</f>
        <v>84.210000000000008</v>
      </c>
      <c r="K45" s="9">
        <f t="array" ref="K45">INDEX('Back data'!$A$42:$BL$42,,MAX(IF('Back data'!$A$42:$BL$42&lt;&gt;"",COLUMN('Back data'!$A$42:$BL$42)))-K$6)+INDEX('Back data'!$A$43:$BL$43,,MAX(IF('Back data'!$A$43:$BL$43&lt;&gt;"",COLUMN('Back data'!$A$43:$BL$43)))-K$6)</f>
        <v>84.039999999999992</v>
      </c>
      <c r="L45" s="9">
        <f t="array" ref="L45">INDEX('Back data'!$A$42:$BL$42,,MAX(IF('Back data'!$A$42:$BL$42&lt;&gt;"",COLUMN('Back data'!$A$42:$BL$42)))-L$6)+INDEX('Back data'!$A$43:$BL$43,,MAX(IF('Back data'!$A$43:$BL$43&lt;&gt;"",COLUMN('Back data'!$A$43:$BL$43)))-L$6)</f>
        <v>83.32</v>
      </c>
      <c r="M45" s="9">
        <f t="array" ref="M45">INDEX('Back data'!$A$42:$BL$42,,MAX(IF('Back data'!$A$42:$BL$42&lt;&gt;"",COLUMN('Back data'!$A$42:$BL$42)))-M$6)+INDEX('Back data'!$A$43:$BL$43,,MAX(IF('Back data'!$A$43:$BL$43&lt;&gt;"",COLUMN('Back data'!$A$43:$BL$43)))-M$6)</f>
        <v>83.31</v>
      </c>
      <c r="N45" s="9">
        <f t="array" ref="N45">INDEX('Back data'!$A$42:$BL$42,,MAX(IF('Back data'!$A$42:$BL$42&lt;&gt;"",COLUMN('Back data'!$A$42:$BL$42)))-N$6)+INDEX('Back data'!$A$43:$BL$43,,MAX(IF('Back data'!$A$43:$BL$43&lt;&gt;"",COLUMN('Back data'!$A$43:$BL$43)))-N$6)</f>
        <v>84.100000000000009</v>
      </c>
      <c r="O45" s="9">
        <f t="array" ref="O45">INDEX('Back data'!$A$42:$BL$42,,MAX(IF('Back data'!$A$42:$BL$42&lt;&gt;"",COLUMN('Back data'!$A$42:$BL$42)))-O$6)+INDEX('Back data'!$A$43:$BL$43,,MAX(IF('Back data'!$A$43:$BL$43&lt;&gt;"",COLUMN('Back data'!$A$43:$BL$43)))-O$6)</f>
        <v>83.72999999999999</v>
      </c>
      <c r="P45" s="34">
        <f t="array" ref="P45">INDEX('Back data'!$A$42:$BL$42,,MAX(IF('Back data'!$A$42:$BL$42&lt;&gt;"",COLUMN('Back data'!$A$42:$BL$42)))-P$6)+INDEX('Back data'!$A$43:$BL$43,,MAX(IF('Back data'!$A$43:$BL$43&lt;&gt;"",COLUMN('Back data'!$A$43:$BL$43)))-P$6)</f>
        <v>83.92</v>
      </c>
    </row>
    <row r="46" spans="1:63" x14ac:dyDescent="0.3">
      <c r="A46" s="15" t="s">
        <v>80</v>
      </c>
      <c r="B46" s="16" t="s">
        <v>78</v>
      </c>
      <c r="C46" s="12" t="s">
        <v>76</v>
      </c>
      <c r="D46" s="13">
        <f t="array" ref="D46">INDEX('Back data'!$A$42:$BL$42,,MAX(IF('Back data'!$A$42:$BL$42&lt;&gt;"",COLUMN('Back data'!$A$42:$BL$42)))-D$6)/D45</f>
        <v>0.90763532082686094</v>
      </c>
      <c r="E46" s="13">
        <f t="array" ref="E46">INDEX('Back data'!$A$42:$BL$42,,MAX(IF('Back data'!$A$42:$BL$42&lt;&gt;"",COLUMN('Back data'!$A$42:$BL$42)))-E$6)/E45</f>
        <v>0.91219629540534042</v>
      </c>
      <c r="F46" s="13">
        <f t="array" ref="F46">INDEX('Back data'!$A$42:$BL$42,,MAX(IF('Back data'!$A$42:$BL$42&lt;&gt;"",COLUMN('Back data'!$A$42:$BL$42)))-F$6)/F45</f>
        <v>0.90718017251852756</v>
      </c>
      <c r="G46" s="13">
        <f t="array" ref="G46">INDEX('Back data'!$A$42:$BL$42,,MAX(IF('Back data'!$A$42:$BL$42&lt;&gt;"",COLUMN('Back data'!$A$42:$BL$42)))-G$6)/G45</f>
        <v>0.89875558777334785</v>
      </c>
      <c r="H46" s="13">
        <f t="array" ref="H46">INDEX('Back data'!$A$42:$BL$42,,MAX(IF('Back data'!$A$42:$BL$42&lt;&gt;"",COLUMN('Back data'!$A$42:$BL$42)))-H$6)/H45</f>
        <v>0.90223564954682778</v>
      </c>
      <c r="I46" s="13">
        <f t="array" ref="I46">INDEX('Back data'!$A$42:$BL$42,,MAX(IF('Back data'!$A$42:$BL$42&lt;&gt;"",COLUMN('Back data'!$A$42:$BL$42)))-I$6)/I45</f>
        <v>0.91415790110022976</v>
      </c>
      <c r="J46" s="13">
        <f t="array" ref="J46">INDEX('Back data'!$A$42:$BL$42,,MAX(IF('Back data'!$A$42:$BL$42&lt;&gt;"",COLUMN('Back data'!$A$42:$BL$42)))-J$6)/J45</f>
        <v>0.91117444484028021</v>
      </c>
      <c r="K46" s="13">
        <f t="array" ref="K46">INDEX('Back data'!$A$42:$BL$42,,MAX(IF('Back data'!$A$42:$BL$42&lt;&gt;"",COLUMN('Back data'!$A$42:$BL$42)))-K$6)/K45</f>
        <v>0.90528319847691585</v>
      </c>
      <c r="L46" s="13">
        <f t="array" ref="L46">INDEX('Back data'!$A$42:$BL$42,,MAX(IF('Back data'!$A$42:$BL$42&lt;&gt;"",COLUMN('Back data'!$A$42:$BL$42)))-L$6)/L45</f>
        <v>0.91034565530484879</v>
      </c>
      <c r="M46" s="13">
        <f t="array" ref="M46">INDEX('Back data'!$A$42:$BL$42,,MAX(IF('Back data'!$A$42:$BL$42&lt;&gt;"",COLUMN('Back data'!$A$42:$BL$42)))-M$6)/M45</f>
        <v>0.92365862441483615</v>
      </c>
      <c r="N46" s="13">
        <f t="array" ref="N46">INDEX('Back data'!$A$42:$BL$42,,MAX(IF('Back data'!$A$42:$BL$42&lt;&gt;"",COLUMN('Back data'!$A$42:$BL$42)))-N$6)/N45</f>
        <v>0.92390011890606416</v>
      </c>
      <c r="O46" s="13">
        <f t="array" ref="O46">INDEX('Back data'!$A$42:$BL$42,,MAX(IF('Back data'!$A$42:$BL$42&lt;&gt;"",COLUMN('Back data'!$A$42:$BL$42)))-O$6)/O45</f>
        <v>0.91424817866953312</v>
      </c>
      <c r="P46" s="35">
        <f t="array" ref="P46">INDEX('Back data'!$A$42:$BL$42,,MAX(IF('Back data'!$A$42:$BL$42&lt;&gt;"",COLUMN('Back data'!$A$42:$BL$42)))-P$6)/P45</f>
        <v>0.91074833174451864</v>
      </c>
    </row>
    <row r="47" spans="1:63" x14ac:dyDescent="0.3">
      <c r="A47" s="15" t="s">
        <v>80</v>
      </c>
      <c r="B47" s="16" t="s">
        <v>78</v>
      </c>
      <c r="C47" s="12" t="s">
        <v>77</v>
      </c>
      <c r="D47" s="13">
        <f t="array" ref="D47">INDEX('Back data'!$A$43:$BL$43,,MAX(IF('Back data'!$A$43:$BL$43&lt;&gt;"",COLUMN('Back data'!$A$43:$BL$43)))-D$6)/D45</f>
        <v>9.2364679173138967E-2</v>
      </c>
      <c r="E47" s="13">
        <f t="array" ref="E47">INDEX('Back data'!$A$43:$BL$43,,MAX(IF('Back data'!$A$43:$BL$43&lt;&gt;"",COLUMN('Back data'!$A$43:$BL$43)))-E$6)/E45</f>
        <v>8.780370459465961E-2</v>
      </c>
      <c r="F47" s="13">
        <f t="array" ref="F47">INDEX('Back data'!$A$43:$BL$43,,MAX(IF('Back data'!$A$43:$BL$43&lt;&gt;"",COLUMN('Back data'!$A$43:$BL$43)))-F$6)/F45</f>
        <v>9.2819827481472481E-2</v>
      </c>
      <c r="G47" s="13">
        <f t="array" ref="G47">INDEX('Back data'!$A$43:$BL$43,,MAX(IF('Back data'!$A$43:$BL$43&lt;&gt;"",COLUMN('Back data'!$A$43:$BL$43)))-G$6)/G45</f>
        <v>0.10124441222665219</v>
      </c>
      <c r="H47" s="13">
        <f t="array" ref="H47">INDEX('Back data'!$A$43:$BL$43,,MAX(IF('Back data'!$A$43:$BL$43&lt;&gt;"",COLUMN('Back data'!$A$43:$BL$43)))-H$6)/H45</f>
        <v>9.7764350453172208E-2</v>
      </c>
      <c r="I47" s="13">
        <f t="array" ref="I47">INDEX('Back data'!$A$43:$BL$43,,MAX(IF('Back data'!$A$43:$BL$43&lt;&gt;"",COLUMN('Back data'!$A$43:$BL$43)))-I$6)/I45</f>
        <v>8.5842098899770278E-2</v>
      </c>
      <c r="J47" s="13">
        <f t="array" ref="J47">INDEX('Back data'!$A$43:$BL$43,,MAX(IF('Back data'!$A$43:$BL$43&lt;&gt;"",COLUMN('Back data'!$A$43:$BL$43)))-J$6)/J45</f>
        <v>8.8825555159719752E-2</v>
      </c>
      <c r="K47" s="13">
        <f t="array" ref="K47">INDEX('Back data'!$A$43:$BL$43,,MAX(IF('Back data'!$A$43:$BL$43&lt;&gt;"",COLUMN('Back data'!$A$43:$BL$43)))-K$6)/K45</f>
        <v>9.471680152308426E-2</v>
      </c>
      <c r="L47" s="13">
        <f t="array" ref="L47">INDEX('Back data'!$A$43:$BL$43,,MAX(IF('Back data'!$A$43:$BL$43&lt;&gt;"",COLUMN('Back data'!$A$43:$BL$43)))-L$6)/L45</f>
        <v>8.9654344695151225E-2</v>
      </c>
      <c r="M47" s="13">
        <f t="array" ref="M47">INDEX('Back data'!$A$43:$BL$43,,MAX(IF('Back data'!$A$43:$BL$43&lt;&gt;"",COLUMN('Back data'!$A$43:$BL$43)))-M$6)/M45</f>
        <v>7.6341375585163851E-2</v>
      </c>
      <c r="N47" s="13">
        <f t="array" ref="N47">INDEX('Back data'!$A$43:$BL$43,,MAX(IF('Back data'!$A$43:$BL$43&lt;&gt;"",COLUMN('Back data'!$A$43:$BL$43)))-N$6)/N45</f>
        <v>7.6099881093935784E-2</v>
      </c>
      <c r="O47" s="13">
        <f t="array" ref="O47">INDEX('Back data'!$A$43:$BL$43,,MAX(IF('Back data'!$A$43:$BL$43&lt;&gt;"",COLUMN('Back data'!$A$43:$BL$43)))-O$6)/O45</f>
        <v>8.5751821330466979E-2</v>
      </c>
      <c r="P47" s="35">
        <f t="array" ref="P47">INDEX('Back data'!$A$43:$BL$43,,MAX(IF('Back data'!$A$43:$BL$43&lt;&gt;"",COLUMN('Back data'!$A$43:$BL$43)))-P$6)/P45</f>
        <v>8.9251668255481406E-2</v>
      </c>
    </row>
    <row r="50" spans="1:16" x14ac:dyDescent="0.3">
      <c r="C50" s="8" t="s">
        <v>74</v>
      </c>
      <c r="D50" s="9">
        <f t="array" ref="D50">INDEX('Back data'!$A$48:$BL$48,,MAX(IF('Back data'!$A$48:$BL$48&lt;&gt;"",COLUMN('Back data'!$A$48:$BL$48)))-D$6)+INDEX('Back data'!$A$49:$BL$49,,MAX(IF('Back data'!$A$49:$BL$49&lt;&gt;"",COLUMN('Back data'!$A$49:$BL$49)))-D$6)</f>
        <v>83.11</v>
      </c>
      <c r="E50" s="9">
        <f t="array" ref="E50">INDEX('Back data'!$A$48:$BL$48,,MAX(IF('Back data'!$A$48:$BL$48&lt;&gt;"",COLUMN('Back data'!$A$48:$BL$48)))-E$6)+INDEX('Back data'!$A$49:$BL$49,,MAX(IF('Back data'!$A$49:$BL$49&lt;&gt;"",COLUMN('Back data'!$A$49:$BL$49)))-E$6)</f>
        <v>82.26</v>
      </c>
      <c r="F50" s="9">
        <f t="array" ref="F50">INDEX('Back data'!$A$48:$BL$48,,MAX(IF('Back data'!$A$48:$BL$48&lt;&gt;"",COLUMN('Back data'!$A$48:$BL$48)))-F$6)+INDEX('Back data'!$A$49:$BL$49,,MAX(IF('Back data'!$A$49:$BL$49&lt;&gt;"",COLUMN('Back data'!$A$49:$BL$49)))-F$6)</f>
        <v>81.75</v>
      </c>
      <c r="G50" s="9">
        <f t="array" ref="G50">INDEX('Back data'!$A$48:$BL$48,,MAX(IF('Back data'!$A$48:$BL$48&lt;&gt;"",COLUMN('Back data'!$A$48:$BL$48)))-G$6)+INDEX('Back data'!$A$49:$BL$49,,MAX(IF('Back data'!$A$49:$BL$49&lt;&gt;"",COLUMN('Back data'!$A$49:$BL$49)))-G$6)</f>
        <v>82.089999999999989</v>
      </c>
      <c r="H50" s="9">
        <f t="array" ref="H50">INDEX('Back data'!$A$48:$BL$48,,MAX(IF('Back data'!$A$48:$BL$48&lt;&gt;"",COLUMN('Back data'!$A$48:$BL$48)))-H$6)+INDEX('Back data'!$A$49:$BL$49,,MAX(IF('Back data'!$A$49:$BL$49&lt;&gt;"",COLUMN('Back data'!$A$49:$BL$49)))-H$6)</f>
        <v>82.259999999999991</v>
      </c>
      <c r="I50" s="9">
        <f t="array" ref="I50">INDEX('Back data'!$A$48:$BL$48,,MAX(IF('Back data'!$A$48:$BL$48&lt;&gt;"",COLUMN('Back data'!$A$48:$BL$48)))-I$6)+INDEX('Back data'!$A$49:$BL$49,,MAX(IF('Back data'!$A$49:$BL$49&lt;&gt;"",COLUMN('Back data'!$A$49:$BL$49)))-I$6)</f>
        <v>83.09</v>
      </c>
      <c r="J50" s="9">
        <f t="array" ref="J50">INDEX('Back data'!$A$48:$BL$48,,MAX(IF('Back data'!$A$48:$BL$48&lt;&gt;"",COLUMN('Back data'!$A$48:$BL$48)))-J$6)+INDEX('Back data'!$A$49:$BL$49,,MAX(IF('Back data'!$A$49:$BL$49&lt;&gt;"",COLUMN('Back data'!$A$49:$BL$49)))-J$6)</f>
        <v>83.49</v>
      </c>
      <c r="K50" s="9">
        <f t="array" ref="K50">INDEX('Back data'!$A$48:$BL$48,,MAX(IF('Back data'!$A$48:$BL$48&lt;&gt;"",COLUMN('Back data'!$A$48:$BL$48)))-K$6)+INDEX('Back data'!$A$49:$BL$49,,MAX(IF('Back data'!$A$49:$BL$49&lt;&gt;"",COLUMN('Back data'!$A$49:$BL$49)))-K$6)</f>
        <v>82.96</v>
      </c>
      <c r="L50" s="9">
        <f t="array" ref="L50">INDEX('Back data'!$A$48:$BL$48,,MAX(IF('Back data'!$A$48:$BL$48&lt;&gt;"",COLUMN('Back data'!$A$48:$BL$48)))-L$6)+INDEX('Back data'!$A$49:$BL$49,,MAX(IF('Back data'!$A$49:$BL$49&lt;&gt;"",COLUMN('Back data'!$A$49:$BL$49)))-L$6)</f>
        <v>83.070000000000007</v>
      </c>
      <c r="M50" s="9">
        <f t="array" ref="M50">INDEX('Back data'!$A$48:$BL$48,,MAX(IF('Back data'!$A$48:$BL$48&lt;&gt;"",COLUMN('Back data'!$A$48:$BL$48)))-M$6)+INDEX('Back data'!$A$49:$BL$49,,MAX(IF('Back data'!$A$49:$BL$49&lt;&gt;"",COLUMN('Back data'!$A$49:$BL$49)))-M$6)</f>
        <v>83.65</v>
      </c>
      <c r="N50" s="9">
        <f t="array" ref="N50">INDEX('Back data'!$A$48:$BL$48,,MAX(IF('Back data'!$A$48:$BL$48&lt;&gt;"",COLUMN('Back data'!$A$48:$BL$48)))-N$6)+INDEX('Back data'!$A$49:$BL$49,,MAX(IF('Back data'!$A$49:$BL$49&lt;&gt;"",COLUMN('Back data'!$A$49:$BL$49)))-N$6)</f>
        <v>84.28</v>
      </c>
      <c r="O50" s="9">
        <f t="array" ref="O50">INDEX('Back data'!$A$48:$BL$48,,MAX(IF('Back data'!$A$48:$BL$48&lt;&gt;"",COLUMN('Back data'!$A$48:$BL$48)))-O$6)+INDEX('Back data'!$A$49:$BL$49,,MAX(IF('Back data'!$A$49:$BL$49&lt;&gt;"",COLUMN('Back data'!$A$49:$BL$49)))-O$6)</f>
        <v>83.47999999999999</v>
      </c>
      <c r="P50" s="34">
        <f t="array" ref="P50">INDEX('Back data'!$A$48:$BL$48,,MAX(IF('Back data'!$A$48:$BL$48&lt;&gt;"",COLUMN('Back data'!$A$48:$BL$48)))-P$6)+INDEX('Back data'!$A$49:$BL$49,,MAX(IF('Back data'!$A$49:$BL$49&lt;&gt;"",COLUMN('Back data'!$A$49:$BL$49)))-P$6)</f>
        <v>83.830000000000013</v>
      </c>
    </row>
    <row r="51" spans="1:16" x14ac:dyDescent="0.3">
      <c r="A51" s="15" t="s">
        <v>80</v>
      </c>
      <c r="B51" s="16" t="s">
        <v>79</v>
      </c>
      <c r="C51" s="12" t="s">
        <v>76</v>
      </c>
      <c r="D51" s="13">
        <f t="array" ref="D51">INDEX('Back data'!$A$48:$BL$48,,MAX(IF('Back data'!$A$48:$BL$48&lt;&gt;"",COLUMN('Back data'!$A$48:$BL$48)))-D$6)/D50</f>
        <v>0.97798098905065578</v>
      </c>
      <c r="E51" s="13">
        <f t="array" ref="E51">INDEX('Back data'!$A$48:$BL$48,,MAX(IF('Back data'!$A$48:$BL$48&lt;&gt;"",COLUMN('Back data'!$A$48:$BL$48)))-E$6)/E50</f>
        <v>0.97471432044736206</v>
      </c>
      <c r="F51" s="13">
        <f t="array" ref="F51">INDEX('Back data'!$A$48:$BL$48,,MAX(IF('Back data'!$A$48:$BL$48&lt;&gt;"",COLUMN('Back data'!$A$48:$BL$48)))-F$6)/F50</f>
        <v>0.97590214067278291</v>
      </c>
      <c r="G51" s="13">
        <f t="array" ref="G51">INDEX('Back data'!$A$48:$BL$48,,MAX(IF('Back data'!$A$48:$BL$48&lt;&gt;"",COLUMN('Back data'!$A$48:$BL$48)))-G$6)/G50</f>
        <v>0.97405286880253383</v>
      </c>
      <c r="H51" s="13">
        <f t="array" ref="H51">INDEX('Back data'!$A$48:$BL$48,,MAX(IF('Back data'!$A$48:$BL$48&lt;&gt;"",COLUMN('Back data'!$A$48:$BL$48)))-H$6)/H50</f>
        <v>0.97483588621444206</v>
      </c>
      <c r="I51" s="13">
        <f t="array" ref="I51">INDEX('Back data'!$A$48:$BL$48,,MAX(IF('Back data'!$A$48:$BL$48&lt;&gt;"",COLUMN('Back data'!$A$48:$BL$48)))-I$6)/I50</f>
        <v>0.97388374052232518</v>
      </c>
      <c r="J51" s="13">
        <f t="array" ref="J51">INDEX('Back data'!$A$48:$BL$48,,MAX(IF('Back data'!$A$48:$BL$48&lt;&gt;"",COLUMN('Back data'!$A$48:$BL$48)))-J$6)/J50</f>
        <v>0.97305066475026947</v>
      </c>
      <c r="K51" s="13">
        <f t="array" ref="K51">INDEX('Back data'!$A$48:$BL$48,,MAX(IF('Back data'!$A$48:$BL$48&lt;&gt;"",COLUMN('Back data'!$A$48:$BL$48)))-K$6)/K50</f>
        <v>0.9762536162005786</v>
      </c>
      <c r="L51" s="13">
        <f t="array" ref="L51">INDEX('Back data'!$A$48:$BL$48,,MAX(IF('Back data'!$A$48:$BL$48&lt;&gt;"",COLUMN('Back data'!$A$48:$BL$48)))-L$6)/L50</f>
        <v>0.97375707234862152</v>
      </c>
      <c r="M51" s="13">
        <f t="array" ref="M51">INDEX('Back data'!$A$48:$BL$48,,MAX(IF('Back data'!$A$48:$BL$48&lt;&gt;"",COLUMN('Back data'!$A$48:$BL$48)))-M$6)/M50</f>
        <v>0.97895995218170939</v>
      </c>
      <c r="N51" s="13">
        <f t="array" ref="N51">INDEX('Back data'!$A$48:$BL$48,,MAX(IF('Back data'!$A$48:$BL$48&lt;&gt;"",COLUMN('Back data'!$A$48:$BL$48)))-N$6)/N50</f>
        <v>0.97626957759848121</v>
      </c>
      <c r="O51" s="13">
        <f t="array" ref="O51">INDEX('Back data'!$A$48:$BL$48,,MAX(IF('Back data'!$A$48:$BL$48&lt;&gt;"",COLUMN('Back data'!$A$48:$BL$48)))-O$6)/O50</f>
        <v>0.96921418303785345</v>
      </c>
      <c r="P51" s="35">
        <f t="array" ref="P51">INDEX('Back data'!$A$48:$BL$48,,MAX(IF('Back data'!$A$48:$BL$48&lt;&gt;"",COLUMN('Back data'!$A$48:$BL$48)))-P$6)/P50</f>
        <v>0.97399498986043176</v>
      </c>
    </row>
    <row r="52" spans="1:16" x14ac:dyDescent="0.3">
      <c r="A52" s="15" t="s">
        <v>80</v>
      </c>
      <c r="B52" s="16" t="s">
        <v>79</v>
      </c>
      <c r="C52" s="12" t="s">
        <v>77</v>
      </c>
      <c r="D52" s="13">
        <f t="array" ref="D52">INDEX('Back data'!$A$49:$BL$49,,MAX(IF('Back data'!$A$49:$BL$49&lt;&gt;"",COLUMN('Back data'!$A$49:$BL$49)))-D$6)/D50</f>
        <v>2.2019010949344244E-2</v>
      </c>
      <c r="E52" s="13">
        <f t="array" ref="E52">INDEX('Back data'!$A$49:$BL$49,,MAX(IF('Back data'!$A$49:$BL$49&lt;&gt;"",COLUMN('Back data'!$A$49:$BL$49)))-E$6)/E50</f>
        <v>2.5285679552637975E-2</v>
      </c>
      <c r="F52" s="13">
        <f t="array" ref="F52">INDEX('Back data'!$A$49:$BL$49,,MAX(IF('Back data'!$A$49:$BL$49&lt;&gt;"",COLUMN('Back data'!$A$49:$BL$49)))-F$6)/F50</f>
        <v>2.4097859327217124E-2</v>
      </c>
      <c r="G52" s="13">
        <f t="array" ref="G52">INDEX('Back data'!$A$49:$BL$49,,MAX(IF('Back data'!$A$49:$BL$49&lt;&gt;"",COLUMN('Back data'!$A$49:$BL$49)))-G$6)/G50</f>
        <v>2.5947131197466198E-2</v>
      </c>
      <c r="H52" s="13">
        <f t="array" ref="H52">INDEX('Back data'!$A$49:$BL$49,,MAX(IF('Back data'!$A$49:$BL$49&lt;&gt;"",COLUMN('Back data'!$A$49:$BL$49)))-H$6)/H50</f>
        <v>2.5164113785557989E-2</v>
      </c>
      <c r="I52" s="13">
        <f t="array" ref="I52">INDEX('Back data'!$A$49:$BL$49,,MAX(IF('Back data'!$A$49:$BL$49&lt;&gt;"",COLUMN('Back data'!$A$49:$BL$49)))-I$6)/I50</f>
        <v>2.6116259477674809E-2</v>
      </c>
      <c r="J52" s="13">
        <f t="array" ref="J52">INDEX('Back data'!$A$49:$BL$49,,MAX(IF('Back data'!$A$49:$BL$49&lt;&gt;"",COLUMN('Back data'!$A$49:$BL$49)))-J$6)/J50</f>
        <v>2.6949335249730508E-2</v>
      </c>
      <c r="K52" s="13">
        <f t="array" ref="K52">INDEX('Back data'!$A$49:$BL$49,,MAX(IF('Back data'!$A$49:$BL$49&lt;&gt;"",COLUMN('Back data'!$A$49:$BL$49)))-K$6)/K50</f>
        <v>2.374638379942141E-2</v>
      </c>
      <c r="L52" s="13">
        <f t="array" ref="L52">INDEX('Back data'!$A$49:$BL$49,,MAX(IF('Back data'!$A$49:$BL$49&lt;&gt;"",COLUMN('Back data'!$A$49:$BL$49)))-L$6)/L50</f>
        <v>2.6242927651378357E-2</v>
      </c>
      <c r="M52" s="13">
        <f t="array" ref="M52">INDEX('Back data'!$A$49:$BL$49,,MAX(IF('Back data'!$A$49:$BL$49&lt;&gt;"",COLUMN('Back data'!$A$49:$BL$49)))-M$6)/M50</f>
        <v>2.1040047818290494E-2</v>
      </c>
      <c r="N52" s="13">
        <f t="array" ref="N52">INDEX('Back data'!$A$49:$BL$49,,MAX(IF('Back data'!$A$49:$BL$49&lt;&gt;"",COLUMN('Back data'!$A$49:$BL$49)))-N$6)/N50</f>
        <v>2.3730422401518746E-2</v>
      </c>
      <c r="O52" s="13">
        <f t="array" ref="O52">INDEX('Back data'!$A$49:$BL$49,,MAX(IF('Back data'!$A$49:$BL$49&lt;&gt;"",COLUMN('Back data'!$A$49:$BL$49)))-O$6)/O50</f>
        <v>3.0785816962146623E-2</v>
      </c>
      <c r="P52" s="35">
        <f t="array" ref="P52">INDEX('Back data'!$A$49:$BL$49,,MAX(IF('Back data'!$A$49:$BL$49&lt;&gt;"",COLUMN('Back data'!$A$49:$BL$49)))-P$6)/P50</f>
        <v>2.6005010139568172E-2</v>
      </c>
    </row>
    <row r="55" spans="1:16" x14ac:dyDescent="0.3">
      <c r="C55" s="8" t="s">
        <v>74</v>
      </c>
      <c r="D55" s="9">
        <f t="array" ref="D55">INDEX('Back data'!$A$262:$BL$262,,MAX(IF('Back data'!$A$262:$BL$262&lt;&gt;"",COLUMN('Back data'!$A$262:$BL$262)))-D$6)+INDEX('Back data'!$A$263:$BL$263,,MAX(IF('Back data'!$A$263:$BL$263&lt;&gt;"",COLUMN('Back data'!$A$263:$BL$263)))-D$6)</f>
        <v>80.78</v>
      </c>
      <c r="E55" s="9">
        <f t="array" ref="E55">INDEX('Back data'!$A$262:$BL$262,,MAX(IF('Back data'!$A$262:$BL$262&lt;&gt;"",COLUMN('Back data'!$A$262:$BL$262)))-E$6)+INDEX('Back data'!$A$263:$BL$263,,MAX(IF('Back data'!$A$263:$BL$263&lt;&gt;"",COLUMN('Back data'!$A$263:$BL$263)))-E$6)</f>
        <v>81.06</v>
      </c>
      <c r="F55" s="9">
        <f t="array" ref="F55">INDEX('Back data'!$A$262:$BL$262,,MAX(IF('Back data'!$A$262:$BL$262&lt;&gt;"",COLUMN('Back data'!$A$262:$BL$262)))-F$6)+INDEX('Back data'!$A$263:$BL$263,,MAX(IF('Back data'!$A$263:$BL$263&lt;&gt;"",COLUMN('Back data'!$A$263:$BL$263)))-F$6)</f>
        <v>79.17</v>
      </c>
      <c r="G55" s="9">
        <f t="array" ref="G55">INDEX('Back data'!$A$262:$BL$262,,MAX(IF('Back data'!$A$262:$BL$262&lt;&gt;"",COLUMN('Back data'!$A$262:$BL$262)))-G$6)+INDEX('Back data'!$A$263:$BL$263,,MAX(IF('Back data'!$A$263:$BL$263&lt;&gt;"",COLUMN('Back data'!$A$263:$BL$263)))-G$6)</f>
        <v>79.47</v>
      </c>
      <c r="H55" s="9">
        <f t="array" ref="H55">INDEX('Back data'!$A$262:$BL$262,,MAX(IF('Back data'!$A$262:$BL$262&lt;&gt;"",COLUMN('Back data'!$A$262:$BL$262)))-H$6)+INDEX('Back data'!$A$263:$BL$263,,MAX(IF('Back data'!$A$263:$BL$263&lt;&gt;"",COLUMN('Back data'!$A$263:$BL$263)))-H$6)</f>
        <v>78.900000000000006</v>
      </c>
      <c r="I55" s="9">
        <f t="array" ref="I55">INDEX('Back data'!$A$262:$BL$262,,MAX(IF('Back data'!$A$262:$BL$262&lt;&gt;"",COLUMN('Back data'!$A$262:$BL$262)))-I$6)+INDEX('Back data'!$A$263:$BL$263,,MAX(IF('Back data'!$A$263:$BL$263&lt;&gt;"",COLUMN('Back data'!$A$263:$BL$263)))-I$6)</f>
        <v>79.899999999999991</v>
      </c>
      <c r="J55" s="9">
        <f t="array" ref="J55">INDEX('Back data'!$A$262:$BL$262,,MAX(IF('Back data'!$A$262:$BL$262&lt;&gt;"",COLUMN('Back data'!$A$262:$BL$262)))-J$6)+INDEX('Back data'!$A$263:$BL$263,,MAX(IF('Back data'!$A$263:$BL$263&lt;&gt;"",COLUMN('Back data'!$A$263:$BL$263)))-J$6)</f>
        <v>81.36</v>
      </c>
      <c r="K55" s="9">
        <f t="array" ref="K55">INDEX('Back data'!$A$262:$BL$262,,MAX(IF('Back data'!$A$262:$BL$262&lt;&gt;"",COLUMN('Back data'!$A$262:$BL$262)))-K$6)+INDEX('Back data'!$A$263:$BL$263,,MAX(IF('Back data'!$A$263:$BL$263&lt;&gt;"",COLUMN('Back data'!$A$263:$BL$263)))-K$6)</f>
        <v>80.95</v>
      </c>
      <c r="L55" s="9">
        <f t="array" ref="L55">INDEX('Back data'!$A$262:$BL$262,,MAX(IF('Back data'!$A$262:$BL$262&lt;&gt;"",COLUMN('Back data'!$A$262:$BL$262)))-L$6)+INDEX('Back data'!$A$263:$BL$263,,MAX(IF('Back data'!$A$263:$BL$263&lt;&gt;"",COLUMN('Back data'!$A$263:$BL$263)))-L$6)</f>
        <v>80.88</v>
      </c>
      <c r="M55" s="9">
        <f t="array" ref="M55">INDEX('Back data'!$A$262:$BL$262,,MAX(IF('Back data'!$A$262:$BL$262&lt;&gt;"",COLUMN('Back data'!$A$262:$BL$262)))-M$6)+INDEX('Back data'!$A$263:$BL$263,,MAX(IF('Back data'!$A$263:$BL$263&lt;&gt;"",COLUMN('Back data'!$A$263:$BL$263)))-M$6)</f>
        <v>80.319999999999993</v>
      </c>
      <c r="N55" s="9">
        <f t="array" ref="N55">INDEX('Back data'!$A$262:$BL$262,,MAX(IF('Back data'!$A$262:$BL$262&lt;&gt;"",COLUMN('Back data'!$A$262:$BL$262)))-N$6)+INDEX('Back data'!$A$263:$BL$263,,MAX(IF('Back data'!$A$263:$BL$263&lt;&gt;"",COLUMN('Back data'!$A$263:$BL$263)))-N$6)</f>
        <v>81.389999999999986</v>
      </c>
      <c r="O55" s="9">
        <f t="array" ref="O55">INDEX('Back data'!$A$262:$BL$262,,MAX(IF('Back data'!$A$262:$BL$262&lt;&gt;"",COLUMN('Back data'!$A$262:$BL$262)))-O$6)+INDEX('Back data'!$A$263:$BL$263,,MAX(IF('Back data'!$A$263:$BL$263&lt;&gt;"",COLUMN('Back data'!$A$263:$BL$263)))-O$6)</f>
        <v>80.300000000000011</v>
      </c>
      <c r="P55" s="34">
        <f t="array" ref="P55">INDEX('Back data'!$A$262:$BL$262,,MAX(IF('Back data'!$A$262:$BL$262&lt;&gt;"",COLUMN('Back data'!$A$262:$BL$262)))-P$6)+INDEX('Back data'!$A$263:$BL$263,,MAX(IF('Back data'!$A$263:$BL$263&lt;&gt;"",COLUMN('Back data'!$A$263:$BL$263)))-P$6)</f>
        <v>81.13</v>
      </c>
    </row>
    <row r="56" spans="1:16" x14ac:dyDescent="0.3">
      <c r="A56" s="15" t="s">
        <v>80</v>
      </c>
      <c r="B56" s="16" t="s">
        <v>63</v>
      </c>
      <c r="C56" s="12" t="s">
        <v>76</v>
      </c>
      <c r="D56" s="13">
        <f t="array" ref="D56">INDEX('Back data'!$A$262:$BL$262,,MAX(IF('Back data'!$A$262:$BL$262&lt;&gt;"",COLUMN('Back data'!$A$262:$BL$262)))-D$6)/D55</f>
        <v>0.93055211686060912</v>
      </c>
      <c r="E56" s="13">
        <f t="array" ref="E56">INDEX('Back data'!$A$262:$BL$262,,MAX(IF('Back data'!$A$262:$BL$262&lt;&gt;"",COLUMN('Back data'!$A$262:$BL$262)))-E$6)/E55</f>
        <v>0.92536392795460154</v>
      </c>
      <c r="F56" s="13">
        <f t="array" ref="F56">INDEX('Back data'!$A$262:$BL$262,,MAX(IF('Back data'!$A$262:$BL$262&lt;&gt;"",COLUMN('Back data'!$A$262:$BL$262)))-F$6)/F55</f>
        <v>0.93393962359479599</v>
      </c>
      <c r="G56" s="13">
        <f t="array" ref="G56">INDEX('Back data'!$A$262:$BL$262,,MAX(IF('Back data'!$A$262:$BL$262&lt;&gt;"",COLUMN('Back data'!$A$262:$BL$262)))-G$6)/G55</f>
        <v>0.92349314206618849</v>
      </c>
      <c r="H56" s="13">
        <f t="array" ref="H56">INDEX('Back data'!$A$262:$BL$262,,MAX(IF('Back data'!$A$262:$BL$262&lt;&gt;"",COLUMN('Back data'!$A$262:$BL$262)))-H$6)/H55</f>
        <v>0.92877059569074771</v>
      </c>
      <c r="I56" s="13">
        <f t="array" ref="I56">INDEX('Back data'!$A$262:$BL$262,,MAX(IF('Back data'!$A$262:$BL$262&lt;&gt;"",COLUMN('Back data'!$A$262:$BL$262)))-I$6)/I55</f>
        <v>0.92115143929912391</v>
      </c>
      <c r="J56" s="13">
        <f t="array" ref="J56">INDEX('Back data'!$A$262:$BL$262,,MAX(IF('Back data'!$A$262:$BL$262&lt;&gt;"",COLUMN('Back data'!$A$262:$BL$262)))-J$6)/J55</f>
        <v>0.92723697148475903</v>
      </c>
      <c r="K56" s="13">
        <f t="array" ref="K56">INDEX('Back data'!$A$262:$BL$262,,MAX(IF('Back data'!$A$262:$BL$262&lt;&gt;"",COLUMN('Back data'!$A$262:$BL$262)))-K$6)/K55</f>
        <v>0.9213094502779493</v>
      </c>
      <c r="L56" s="13">
        <f t="array" ref="L56">INDEX('Back data'!$A$262:$BL$262,,MAX(IF('Back data'!$A$262:$BL$262&lt;&gt;"",COLUMN('Back data'!$A$262:$BL$262)))-L$6)/L55</f>
        <v>0.92284866468842741</v>
      </c>
      <c r="M56" s="13">
        <f t="array" ref="M56">INDEX('Back data'!$A$262:$BL$262,,MAX(IF('Back data'!$A$262:$BL$262&lt;&gt;"",COLUMN('Back data'!$A$262:$BL$262)))-M$6)/M55</f>
        <v>0.93264442231075706</v>
      </c>
      <c r="N56" s="13">
        <f t="array" ref="N56">INDEX('Back data'!$A$262:$BL$262,,MAX(IF('Back data'!$A$262:$BL$262&lt;&gt;"",COLUMN('Back data'!$A$262:$BL$262)))-N$6)/N55</f>
        <v>0.93770733505344639</v>
      </c>
      <c r="O56" s="13">
        <f t="array" ref="O56">INDEX('Back data'!$A$262:$BL$262,,MAX(IF('Back data'!$A$262:$BL$262&lt;&gt;"",COLUMN('Back data'!$A$262:$BL$262)))-O$6)/O55</f>
        <v>0.910585305105853</v>
      </c>
      <c r="P56" s="35">
        <f t="array" ref="P56">INDEX('Back data'!$A$262:$BL$262,,MAX(IF('Back data'!$A$262:$BL$262&lt;&gt;"",COLUMN('Back data'!$A$262:$BL$262)))-P$6)/P55</f>
        <v>0.91174657956366334</v>
      </c>
    </row>
    <row r="57" spans="1:16" x14ac:dyDescent="0.3">
      <c r="A57" s="15" t="s">
        <v>80</v>
      </c>
      <c r="B57" s="16" t="s">
        <v>63</v>
      </c>
      <c r="C57" s="12" t="s">
        <v>77</v>
      </c>
      <c r="D57" s="13">
        <f t="array" ref="D57">INDEX('Back data'!$A$263:$BL$263,,MAX(IF('Back data'!$A$263:$BL$263&lt;&gt;"",COLUMN('Back data'!$A$263:$BL$263)))-D$6)/D55</f>
        <v>6.9447883139390945E-2</v>
      </c>
      <c r="E57" s="13">
        <f t="array" ref="E57">INDEX('Back data'!$A$263:$BL$263,,MAX(IF('Back data'!$A$263:$BL$263&lt;&gt;"",COLUMN('Back data'!$A$263:$BL$263)))-E$6)/E55</f>
        <v>7.4636072045398461E-2</v>
      </c>
      <c r="F57" s="13">
        <f t="array" ref="F57">INDEX('Back data'!$A$263:$BL$263,,MAX(IF('Back data'!$A$263:$BL$263&lt;&gt;"",COLUMN('Back data'!$A$263:$BL$263)))-F$6)/F55</f>
        <v>6.6060376405203999E-2</v>
      </c>
      <c r="G57" s="13">
        <f t="array" ref="G57">INDEX('Back data'!$A$263:$BL$263,,MAX(IF('Back data'!$A$263:$BL$263&lt;&gt;"",COLUMN('Back data'!$A$263:$BL$263)))-G$6)/G55</f>
        <v>7.6506857933811498E-2</v>
      </c>
      <c r="H57" s="13">
        <f t="array" ref="H57">INDEX('Back data'!$A$263:$BL$263,,MAX(IF('Back data'!$A$263:$BL$263&lt;&gt;"",COLUMN('Back data'!$A$263:$BL$263)))-H$6)/H55</f>
        <v>7.1229404309252217E-2</v>
      </c>
      <c r="I57" s="13">
        <f t="array" ref="I57">INDEX('Back data'!$A$263:$BL$263,,MAX(IF('Back data'!$A$263:$BL$263&lt;&gt;"",COLUMN('Back data'!$A$263:$BL$263)))-I$6)/I55</f>
        <v>7.8848560700876105E-2</v>
      </c>
      <c r="J57" s="13">
        <f t="array" ref="J57">INDEX('Back data'!$A$263:$BL$263,,MAX(IF('Back data'!$A$263:$BL$263&lt;&gt;"",COLUMN('Back data'!$A$263:$BL$263)))-J$6)/J55</f>
        <v>7.2763028515240899E-2</v>
      </c>
      <c r="K57" s="13">
        <f t="array" ref="K57">INDEX('Back data'!$A$263:$BL$263,,MAX(IF('Back data'!$A$263:$BL$263&lt;&gt;"",COLUMN('Back data'!$A$263:$BL$263)))-K$6)/K55</f>
        <v>7.8690549722050654E-2</v>
      </c>
      <c r="L57" s="13">
        <f t="array" ref="L57">INDEX('Back data'!$A$263:$BL$263,,MAX(IF('Back data'!$A$263:$BL$263&lt;&gt;"",COLUMN('Back data'!$A$263:$BL$263)))-L$6)/L55</f>
        <v>7.7151335311572714E-2</v>
      </c>
      <c r="M57" s="13">
        <f t="array" ref="M57">INDEX('Back data'!$A$263:$BL$263,,MAX(IF('Back data'!$A$263:$BL$263&lt;&gt;"",COLUMN('Back data'!$A$263:$BL$263)))-M$6)/M55</f>
        <v>6.7355577689243037E-2</v>
      </c>
      <c r="N57" s="13">
        <f t="array" ref="N57">INDEX('Back data'!$A$263:$BL$263,,MAX(IF('Back data'!$A$263:$BL$263&lt;&gt;"",COLUMN('Back data'!$A$263:$BL$263)))-N$6)/N55</f>
        <v>6.2292664946553646E-2</v>
      </c>
      <c r="O57" s="13">
        <f t="array" ref="O57">INDEX('Back data'!$A$263:$BL$263,,MAX(IF('Back data'!$A$263:$BL$263&lt;&gt;"",COLUMN('Back data'!$A$263:$BL$263)))-O$6)/O55</f>
        <v>8.9414694894146926E-2</v>
      </c>
      <c r="P57" s="35">
        <f t="array" ref="P57">INDEX('Back data'!$A$263:$BL$263,,MAX(IF('Back data'!$A$263:$BL$263&lt;&gt;"",COLUMN('Back data'!$A$263:$BL$263)))-P$6)/P55</f>
        <v>8.8253420436336744E-2</v>
      </c>
    </row>
    <row r="60" spans="1:16" x14ac:dyDescent="0.3">
      <c r="C60" s="8" t="s">
        <v>74</v>
      </c>
      <c r="D60" s="9">
        <f t="array" ref="D60">INDEX('Back data'!$A$268:$BL$268,,MAX(IF('Back data'!$A$268:$BL$268&lt;&gt;"",COLUMN('Back data'!$A$268:$BL$268)))-D$6)+INDEX('Back data'!$A$269:$BL$269,,MAX(IF('Back data'!$A$269:$BL$269&lt;&gt;"",COLUMN('Back data'!$A$269:$BL$269)))-D$6)</f>
        <v>83.850000000000009</v>
      </c>
      <c r="E60" s="9">
        <f t="array" ref="E60">INDEX('Back data'!$A$268:$BL$268,,MAX(IF('Back data'!$A$268:$BL$268&lt;&gt;"",COLUMN('Back data'!$A$268:$BL$268)))-E$6)+INDEX('Back data'!$A$269:$BL$269,,MAX(IF('Back data'!$A$269:$BL$269&lt;&gt;"",COLUMN('Back data'!$A$269:$BL$269)))-E$6)</f>
        <v>82.899999999999991</v>
      </c>
      <c r="F60" s="9">
        <f t="array" ref="F60">INDEX('Back data'!$A$268:$BL$268,,MAX(IF('Back data'!$A$268:$BL$268&lt;&gt;"",COLUMN('Back data'!$A$268:$BL$268)))-F$6)+INDEX('Back data'!$A$269:$BL$269,,MAX(IF('Back data'!$A$269:$BL$269&lt;&gt;"",COLUMN('Back data'!$A$269:$BL$269)))-F$6)</f>
        <v>82.82</v>
      </c>
      <c r="G60" s="9">
        <f t="array" ref="G60">INDEX('Back data'!$A$268:$BL$268,,MAX(IF('Back data'!$A$268:$BL$268&lt;&gt;"",COLUMN('Back data'!$A$268:$BL$268)))-G$6)+INDEX('Back data'!$A$269:$BL$269,,MAX(IF('Back data'!$A$269:$BL$269&lt;&gt;"",COLUMN('Back data'!$A$269:$BL$269)))-G$6)</f>
        <v>82.7</v>
      </c>
      <c r="H60" s="9">
        <f t="array" ref="H60">INDEX('Back data'!$A$268:$BL$268,,MAX(IF('Back data'!$A$268:$BL$268&lt;&gt;"",COLUMN('Back data'!$A$268:$BL$268)))-H$6)+INDEX('Back data'!$A$269:$BL$269,,MAX(IF('Back data'!$A$269:$BL$269&lt;&gt;"",COLUMN('Back data'!$A$269:$BL$269)))-H$6)</f>
        <v>83.19</v>
      </c>
      <c r="I60" s="9">
        <f t="array" ref="I60">INDEX('Back data'!$A$268:$BL$268,,MAX(IF('Back data'!$A$268:$BL$268&lt;&gt;"",COLUMN('Back data'!$A$268:$BL$268)))-I$6)+INDEX('Back data'!$A$269:$BL$269,,MAX(IF('Back data'!$A$269:$BL$269&lt;&gt;"",COLUMN('Back data'!$A$269:$BL$269)))-I$6)</f>
        <v>83.59</v>
      </c>
      <c r="J60" s="9">
        <f t="array" ref="J60">INDEX('Back data'!$A$268:$BL$268,,MAX(IF('Back data'!$A$268:$BL$268&lt;&gt;"",COLUMN('Back data'!$A$268:$BL$268)))-J$6)+INDEX('Back data'!$A$269:$BL$269,,MAX(IF('Back data'!$A$269:$BL$269&lt;&gt;"",COLUMN('Back data'!$A$269:$BL$269)))-J$6)</f>
        <v>84.49</v>
      </c>
      <c r="K60" s="9">
        <f t="array" ref="K60">INDEX('Back data'!$A$268:$BL$268,,MAX(IF('Back data'!$A$268:$BL$268&lt;&gt;"",COLUMN('Back data'!$A$268:$BL$268)))-K$6)+INDEX('Back data'!$A$269:$BL$269,,MAX(IF('Back data'!$A$269:$BL$269&lt;&gt;"",COLUMN('Back data'!$A$269:$BL$269)))-K$6)</f>
        <v>83.75</v>
      </c>
      <c r="L60" s="9">
        <f t="array" ref="L60">INDEX('Back data'!$A$268:$BL$268,,MAX(IF('Back data'!$A$268:$BL$268&lt;&gt;"",COLUMN('Back data'!$A$268:$BL$268)))-L$6)+INDEX('Back data'!$A$269:$BL$269,,MAX(IF('Back data'!$A$269:$BL$269&lt;&gt;"",COLUMN('Back data'!$A$269:$BL$269)))-L$6)</f>
        <v>83.81</v>
      </c>
      <c r="M60" s="9">
        <f t="array" ref="M60">INDEX('Back data'!$A$268:$BL$268,,MAX(IF('Back data'!$A$268:$BL$268&lt;&gt;"",COLUMN('Back data'!$A$268:$BL$268)))-M$6)+INDEX('Back data'!$A$269:$BL$269,,MAX(IF('Back data'!$A$269:$BL$269&lt;&gt;"",COLUMN('Back data'!$A$269:$BL$269)))-M$6)</f>
        <v>84.59</v>
      </c>
      <c r="N60" s="9">
        <f t="array" ref="N60">INDEX('Back data'!$A$268:$BL$268,,MAX(IF('Back data'!$A$268:$BL$268&lt;&gt;"",COLUMN('Back data'!$A$268:$BL$268)))-N$6)+INDEX('Back data'!$A$269:$BL$269,,MAX(IF('Back data'!$A$269:$BL$269&lt;&gt;"",COLUMN('Back data'!$A$269:$BL$269)))-N$6)</f>
        <v>85.22999999999999</v>
      </c>
      <c r="O60" s="9">
        <f t="array" ref="O60">INDEX('Back data'!$A$268:$BL$268,,MAX(IF('Back data'!$A$268:$BL$268&lt;&gt;"",COLUMN('Back data'!$A$268:$BL$268)))-O$6)+INDEX('Back data'!$A$269:$BL$269,,MAX(IF('Back data'!$A$269:$BL$269&lt;&gt;"",COLUMN('Back data'!$A$269:$BL$269)))-O$6)</f>
        <v>84.46</v>
      </c>
      <c r="P60" s="34">
        <f t="array" ref="P60">INDEX('Back data'!$A$268:$BL$268,,MAX(IF('Back data'!$A$268:$BL$268&lt;&gt;"",COLUMN('Back data'!$A$268:$BL$268)))-P$6)+INDEX('Back data'!$A$269:$BL$269,,MAX(IF('Back data'!$A$269:$BL$269&lt;&gt;"",COLUMN('Back data'!$A$269:$BL$269)))-P$6)</f>
        <v>84.509999999999991</v>
      </c>
    </row>
    <row r="61" spans="1:16" x14ac:dyDescent="0.3">
      <c r="A61" s="15" t="s">
        <v>80</v>
      </c>
      <c r="B61" s="16" t="s">
        <v>68</v>
      </c>
      <c r="C61" s="12" t="s">
        <v>76</v>
      </c>
      <c r="D61" s="13">
        <f t="array" ref="D61">INDEX('Back data'!$A$268:$BL$268,,MAX(IF('Back data'!$A$268:$BL$268&lt;&gt;"",COLUMN('Back data'!$A$268:$BL$268)))-D$6)/D60</f>
        <v>0.97841383422778772</v>
      </c>
      <c r="E61" s="13">
        <f t="array" ref="E61">INDEX('Back data'!$A$268:$BL$268,,MAX(IF('Back data'!$A$268:$BL$268&lt;&gt;"",COLUMN('Back data'!$A$268:$BL$268)))-E$6)/E60</f>
        <v>0.97804583835946934</v>
      </c>
      <c r="F61" s="13">
        <f t="array" ref="F61">INDEX('Back data'!$A$268:$BL$268,,MAX(IF('Back data'!$A$268:$BL$268&lt;&gt;"",COLUMN('Back data'!$A$268:$BL$268)))-F$6)/F60</f>
        <v>0.97790388794977057</v>
      </c>
      <c r="G61" s="13">
        <f t="array" ref="G61">INDEX('Back data'!$A$268:$BL$268,,MAX(IF('Back data'!$A$268:$BL$268&lt;&gt;"",COLUMN('Back data'!$A$268:$BL$268)))-G$6)/G60</f>
        <v>0.97811366384522369</v>
      </c>
      <c r="H61" s="13">
        <f t="array" ref="H61">INDEX('Back data'!$A$268:$BL$268,,MAX(IF('Back data'!$A$268:$BL$268&lt;&gt;"",COLUMN('Back data'!$A$268:$BL$268)))-H$6)/H60</f>
        <v>0.98088712585647309</v>
      </c>
      <c r="I61" s="13">
        <f t="array" ref="I61">INDEX('Back data'!$A$268:$BL$268,,MAX(IF('Back data'!$A$268:$BL$268&lt;&gt;"",COLUMN('Back data'!$A$268:$BL$268)))-I$6)/I60</f>
        <v>0.98157674362962066</v>
      </c>
      <c r="J61" s="13">
        <f t="array" ref="J61">INDEX('Back data'!$A$268:$BL$268,,MAX(IF('Back data'!$A$268:$BL$268&lt;&gt;"",COLUMN('Back data'!$A$268:$BL$268)))-J$6)/J60</f>
        <v>0.98106284767428109</v>
      </c>
      <c r="K61" s="13">
        <f t="array" ref="K61">INDEX('Back data'!$A$268:$BL$268,,MAX(IF('Back data'!$A$268:$BL$268&lt;&gt;"",COLUMN('Back data'!$A$268:$BL$268)))-K$6)/K60</f>
        <v>0.98101492537313428</v>
      </c>
      <c r="L61" s="13">
        <f t="array" ref="L61">INDEX('Back data'!$A$268:$BL$268,,MAX(IF('Back data'!$A$268:$BL$268&lt;&gt;"",COLUMN('Back data'!$A$268:$BL$268)))-L$6)/L60</f>
        <v>0.98305691444934973</v>
      </c>
      <c r="M61" s="13">
        <f t="array" ref="M61">INDEX('Back data'!$A$268:$BL$268,,MAX(IF('Back data'!$A$268:$BL$268&lt;&gt;"",COLUMN('Back data'!$A$268:$BL$268)))-M$6)/M60</f>
        <v>0.98427710131221191</v>
      </c>
      <c r="N61" s="13">
        <f t="array" ref="N61">INDEX('Back data'!$A$268:$BL$268,,MAX(IF('Back data'!$A$268:$BL$268&lt;&gt;"",COLUMN('Back data'!$A$268:$BL$268)))-N$6)/N60</f>
        <v>0.98451249560014087</v>
      </c>
      <c r="O61" s="13">
        <f t="array" ref="O61">INDEX('Back data'!$A$268:$BL$268,,MAX(IF('Back data'!$A$268:$BL$268&lt;&gt;"",COLUMN('Back data'!$A$268:$BL$268)))-O$6)/O60</f>
        <v>0.98259531139000711</v>
      </c>
      <c r="P61" s="35">
        <f t="array" ref="P61">INDEX('Back data'!$A$268:$BL$268,,MAX(IF('Back data'!$A$268:$BL$268&lt;&gt;"",COLUMN('Back data'!$A$268:$BL$268)))-P$6)/P60</f>
        <v>0.9814223168855758</v>
      </c>
    </row>
    <row r="62" spans="1:16" x14ac:dyDescent="0.3">
      <c r="A62" s="15" t="s">
        <v>80</v>
      </c>
      <c r="B62" s="16" t="s">
        <v>68</v>
      </c>
      <c r="C62" s="12" t="s">
        <v>77</v>
      </c>
      <c r="D62" s="13">
        <f t="array" ref="D62">INDEX('Back data'!$A$269:$BL$269,,MAX(IF('Back data'!$A$269:$BL$269&lt;&gt;"",COLUMN('Back data'!$A$269:$BL$269)))-D$6)/D60</f>
        <v>2.1586165772212281E-2</v>
      </c>
      <c r="E62" s="13">
        <f t="array" ref="E62">INDEX('Back data'!$A$269:$BL$269,,MAX(IF('Back data'!$A$269:$BL$269&lt;&gt;"",COLUMN('Back data'!$A$269:$BL$269)))-E$6)/E60</f>
        <v>2.1954161640530764E-2</v>
      </c>
      <c r="F62" s="13">
        <f t="array" ref="F62">INDEX('Back data'!$A$269:$BL$269,,MAX(IF('Back data'!$A$269:$BL$269&lt;&gt;"",COLUMN('Back data'!$A$269:$BL$269)))-F$6)/F60</f>
        <v>2.2096112050229415E-2</v>
      </c>
      <c r="G62" s="13">
        <f t="array" ref="G62">INDEX('Back data'!$A$269:$BL$269,,MAX(IF('Back data'!$A$269:$BL$269&lt;&gt;"",COLUMN('Back data'!$A$269:$BL$269)))-G$6)/G60</f>
        <v>2.1886336154776299E-2</v>
      </c>
      <c r="H62" s="13">
        <f t="array" ref="H62">INDEX('Back data'!$A$269:$BL$269,,MAX(IF('Back data'!$A$269:$BL$269&lt;&gt;"",COLUMN('Back data'!$A$269:$BL$269)))-H$6)/H60</f>
        <v>1.9112874143526869E-2</v>
      </c>
      <c r="I62" s="13">
        <f t="array" ref="I62">INDEX('Back data'!$A$269:$BL$269,,MAX(IF('Back data'!$A$269:$BL$269&lt;&gt;"",COLUMN('Back data'!$A$269:$BL$269)))-I$6)/I60</f>
        <v>1.8423256370379233E-2</v>
      </c>
      <c r="J62" s="13">
        <f t="array" ref="J62">INDEX('Back data'!$A$269:$BL$269,,MAX(IF('Back data'!$A$269:$BL$269&lt;&gt;"",COLUMN('Back data'!$A$269:$BL$269)))-J$6)/J60</f>
        <v>1.8937152325719023E-2</v>
      </c>
      <c r="K62" s="13">
        <f t="array" ref="K62">INDEX('Back data'!$A$269:$BL$269,,MAX(IF('Back data'!$A$269:$BL$269&lt;&gt;"",COLUMN('Back data'!$A$269:$BL$269)))-K$6)/K60</f>
        <v>1.8985074626865672E-2</v>
      </c>
      <c r="L62" s="13">
        <f t="array" ref="L62">INDEX('Back data'!$A$269:$BL$269,,MAX(IF('Back data'!$A$269:$BL$269&lt;&gt;"",COLUMN('Back data'!$A$269:$BL$269)))-L$6)/L60</f>
        <v>1.6943085550650279E-2</v>
      </c>
      <c r="M62" s="13">
        <f t="array" ref="M62">INDEX('Back data'!$A$269:$BL$269,,MAX(IF('Back data'!$A$269:$BL$269&lt;&gt;"",COLUMN('Back data'!$A$269:$BL$269)))-M$6)/M60</f>
        <v>1.5722898687788155E-2</v>
      </c>
      <c r="N62" s="13">
        <f t="array" ref="N62">INDEX('Back data'!$A$269:$BL$269,,MAX(IF('Back data'!$A$269:$BL$269&lt;&gt;"",COLUMN('Back data'!$A$269:$BL$269)))-N$6)/N60</f>
        <v>1.5487504399859207E-2</v>
      </c>
      <c r="O62" s="13">
        <f t="array" ref="O62">INDEX('Back data'!$A$269:$BL$269,,MAX(IF('Back data'!$A$269:$BL$269&lt;&gt;"",COLUMN('Back data'!$A$269:$BL$269)))-O$6)/O60</f>
        <v>1.7404688609992898E-2</v>
      </c>
      <c r="P62" s="35">
        <f t="array" ref="P62">INDEX('Back data'!$A$269:$BL$269,,MAX(IF('Back data'!$A$269:$BL$269&lt;&gt;"",COLUMN('Back data'!$A$269:$BL$269)))-P$6)/P60</f>
        <v>1.8577683114424332E-2</v>
      </c>
    </row>
    <row r="65" spans="1:16" x14ac:dyDescent="0.3">
      <c r="C65" s="8" t="s">
        <v>74</v>
      </c>
      <c r="D65" s="9">
        <f t="array" ref="D65">INDEX('Back data'!$A$274:$BL$274,,MAX(IF('Back data'!$A$274:$BL$274&lt;&gt;"",COLUMN('Back data'!$A$274:$BL$274)))-D$6)+INDEX('Back data'!$A$275:$BL$275,,MAX(IF('Back data'!$A$275:$BL$275&lt;&gt;"",COLUMN('Back data'!$A$75:$BL$275)))-D$6)</f>
        <v>83.960000000000008</v>
      </c>
      <c r="E65" s="9">
        <f t="array" ref="E65">INDEX('Back data'!$A$274:$BL$274,,MAX(IF('Back data'!$A$274:$BL$274&lt;&gt;"",COLUMN('Back data'!$A$274:$BL$274)))-E$6)+INDEX('Back data'!$A$275:$BL$275,,MAX(IF('Back data'!$A$275:$BL$275&lt;&gt;"",COLUMN('Back data'!$A$75:$BL$275)))-E$6)</f>
        <v>83.02</v>
      </c>
      <c r="F65" s="9">
        <f t="array" ref="F65">INDEX('Back data'!$A$274:$BL$274,,MAX(IF('Back data'!$A$274:$BL$274&lt;&gt;"",COLUMN('Back data'!$A$274:$BL$274)))-F$6)+INDEX('Back data'!$A$275:$BL$275,,MAX(IF('Back data'!$A$275:$BL$275&lt;&gt;"",COLUMN('Back data'!$A$75:$BL$275)))-F$6)</f>
        <v>82.2</v>
      </c>
      <c r="G65" s="9">
        <f t="array" ref="G65">INDEX('Back data'!$A$274:$BL$274,,MAX(IF('Back data'!$A$274:$BL$274&lt;&gt;"",COLUMN('Back data'!$A$274:$BL$274)))-G$6)+INDEX('Back data'!$A$275:$BL$275,,MAX(IF('Back data'!$A$275:$BL$275&lt;&gt;"",COLUMN('Back data'!$A$75:$BL$275)))-G$6)</f>
        <v>83.350000000000009</v>
      </c>
      <c r="H65" s="9">
        <f t="array" ref="H65">INDEX('Back data'!$A$274:$BL$274,,MAX(IF('Back data'!$A$274:$BL$274&lt;&gt;"",COLUMN('Back data'!$A$274:$BL$274)))-H$6)+INDEX('Back data'!$A$275:$BL$275,,MAX(IF('Back data'!$A$275:$BL$275&lt;&gt;"",COLUMN('Back data'!$A$75:$BL$275)))-H$6)</f>
        <v>82.88000000000001</v>
      </c>
      <c r="I65" s="9">
        <f t="array" ref="I65">INDEX('Back data'!$A$274:$BL$274,,MAX(IF('Back data'!$A$274:$BL$274&lt;&gt;"",COLUMN('Back data'!$A$274:$BL$274)))-I$6)+INDEX('Back data'!$A$275:$BL$275,,MAX(IF('Back data'!$A$275:$BL$275&lt;&gt;"",COLUMN('Back data'!$A$75:$BL$275)))-I$6)</f>
        <v>84.2</v>
      </c>
      <c r="J65" s="9">
        <f t="array" ref="J65">INDEX('Back data'!$A$274:$BL$274,,MAX(IF('Back data'!$A$274:$BL$274&lt;&gt;"",COLUMN('Back data'!$A$274:$BL$274)))-J$6)+INDEX('Back data'!$A$275:$BL$275,,MAX(IF('Back data'!$A$275:$BL$275&lt;&gt;"",COLUMN('Back data'!$A$75:$BL$275)))-J$6)</f>
        <v>83.65</v>
      </c>
      <c r="K65" s="9">
        <f t="array" ref="K65">INDEX('Back data'!$A$274:$BL$274,,MAX(IF('Back data'!$A$274:$BL$274&lt;&gt;"",COLUMN('Back data'!$A$274:$BL$274)))-K$6)+INDEX('Back data'!$A$275:$BL$275,,MAX(IF('Back data'!$A$275:$BL$275&lt;&gt;"",COLUMN('Back data'!$A$75:$BL$275)))-K$6)</f>
        <v>83.929999999999993</v>
      </c>
      <c r="L65" s="9">
        <f t="array" ref="L65">INDEX('Back data'!$A$274:$BL$274,,MAX(IF('Back data'!$A$274:$BL$274&lt;&gt;"",COLUMN('Back data'!$A$274:$BL$274)))-L$6)+INDEX('Back data'!$A$275:$BL$275,,MAX(IF('Back data'!$A$275:$BL$275&lt;&gt;"",COLUMN('Back data'!$A$75:$BL$275)))-L$6)</f>
        <v>83.84</v>
      </c>
      <c r="M65" s="9">
        <f t="array" ref="M65">INDEX('Back data'!$A$274:$BL$274,,MAX(IF('Back data'!$A$274:$BL$274&lt;&gt;"",COLUMN('Back data'!$A$274:$BL$274)))-M$6)+INDEX('Back data'!$A$275:$BL$275,,MAX(IF('Back data'!$A$275:$BL$275&lt;&gt;"",COLUMN('Back data'!$A$75:$BL$275)))-M$6)</f>
        <v>83.66</v>
      </c>
      <c r="N65" s="9">
        <f t="array" ref="N65">INDEX('Back data'!$A$274:$BL$274,,MAX(IF('Back data'!$A$274:$BL$274&lt;&gt;"",COLUMN('Back data'!$A$274:$BL$274)))-N$6)+INDEX('Back data'!$A$275:$BL$275,,MAX(IF('Back data'!$A$275:$BL$275&lt;&gt;"",COLUMN('Back data'!$A$75:$BL$275)))-N$6)</f>
        <v>84.55</v>
      </c>
      <c r="O65" s="9">
        <f t="array" ref="O65">INDEX('Back data'!$A$274:$BL$274,,MAX(IF('Back data'!$A$274:$BL$274&lt;&gt;"",COLUMN('Back data'!$A$274:$BL$274)))-O$6)+INDEX('Back data'!$A$275:$BL$275,,MAX(IF('Back data'!$A$275:$BL$275&lt;&gt;"",COLUMN('Back data'!$A$75:$BL$275)))-O$6)</f>
        <v>83.89</v>
      </c>
      <c r="P65" s="34">
        <f t="array" ref="P65">INDEX('Back data'!$A$274:$BL$274,,MAX(IF('Back data'!$A$274:$BL$274&lt;&gt;"",COLUMN('Back data'!$A$274:$BL$274)))-P$6)+INDEX('Back data'!$A$275:$BL$275,,MAX(IF('Back data'!$A$275:$BL$275&lt;&gt;"",COLUMN('Back data'!$A$75:$BL$275)))-P$6)</f>
        <v>84.199999999999989</v>
      </c>
    </row>
    <row r="66" spans="1:16" x14ac:dyDescent="0.3">
      <c r="A66" s="15" t="s">
        <v>80</v>
      </c>
      <c r="B66" s="16" t="s">
        <v>73</v>
      </c>
      <c r="C66" s="12" t="s">
        <v>76</v>
      </c>
      <c r="D66" s="13">
        <f t="array" ref="D66">INDEX('Back data'!$A$274:$BL$274,,MAX(IF('Back data'!$A$274:$BL$274&lt;&gt;"",COLUMN('Back data'!$A$274:$BL$274)))-D$6)/D65</f>
        <v>0.94306812767984749</v>
      </c>
      <c r="E66" s="13">
        <f t="array" ref="E66">INDEX('Back data'!$A$274:$BL$274,,MAX(IF('Back data'!$A$274:$BL$274&lt;&gt;"",COLUMN('Back data'!$A$274:$BL$274)))-E$6)/E65</f>
        <v>0.94109853047458447</v>
      </c>
      <c r="F66" s="13">
        <f t="array" ref="F66">INDEX('Back data'!$A$274:$BL$274,,MAX(IF('Back data'!$A$274:$BL$274&lt;&gt;"",COLUMN('Back data'!$A$274:$BL$274)))-F$6)/F65</f>
        <v>0.93783454987834547</v>
      </c>
      <c r="G66" s="13">
        <f t="array" ref="G66">INDEX('Back data'!$A$274:$BL$274,,MAX(IF('Back data'!$A$274:$BL$274&lt;&gt;"",COLUMN('Back data'!$A$274:$BL$274)))-G$6)/G65</f>
        <v>0.93053389322135571</v>
      </c>
      <c r="H66" s="13">
        <f t="array" ref="H66">INDEX('Back data'!$A$274:$BL$274,,MAX(IF('Back data'!$A$274:$BL$274&lt;&gt;"",COLUMN('Back data'!$A$274:$BL$274)))-H$6)/H65</f>
        <v>0.92917471042471034</v>
      </c>
      <c r="I66" s="13">
        <f t="array" ref="I66">INDEX('Back data'!$A$274:$BL$274,,MAX(IF('Back data'!$A$274:$BL$274&lt;&gt;"",COLUMN('Back data'!$A$274:$BL$274)))-I$6)/I65</f>
        <v>0.93325415676959611</v>
      </c>
      <c r="J66" s="13">
        <f t="array" ref="J66">INDEX('Back data'!$A$274:$BL$274,,MAX(IF('Back data'!$A$274:$BL$274&lt;&gt;"",COLUMN('Back data'!$A$274:$BL$274)))-J$6)/J65</f>
        <v>0.92659892408846378</v>
      </c>
      <c r="K66" s="13">
        <f t="array" ref="K66">INDEX('Back data'!$A$274:$BL$274,,MAX(IF('Back data'!$A$274:$BL$274&lt;&gt;"",COLUMN('Back data'!$A$274:$BL$274)))-K$6)/K65</f>
        <v>0.93423090670797093</v>
      </c>
      <c r="L66" s="13">
        <f t="array" ref="L66">INDEX('Back data'!$A$274:$BL$274,,MAX(IF('Back data'!$A$274:$BL$274&lt;&gt;"",COLUMN('Back data'!$A$274:$BL$274)))-L$6)/L65</f>
        <v>0.92604961832061061</v>
      </c>
      <c r="M66" s="13">
        <f t="array" ref="M66">INDEX('Back data'!$A$274:$BL$274,,MAX(IF('Back data'!$A$274:$BL$274&lt;&gt;"",COLUMN('Back data'!$A$274:$BL$274)))-M$6)/M65</f>
        <v>0.94202725316758318</v>
      </c>
      <c r="N66" s="13">
        <f t="array" ref="N66">INDEX('Back data'!$A$274:$BL$274,,MAX(IF('Back data'!$A$274:$BL$274&lt;&gt;"",COLUMN('Back data'!$A$274:$BL$274)))-N$6)/N65</f>
        <v>0.93518628030751028</v>
      </c>
      <c r="O66" s="13">
        <f t="array" ref="O66">INDEX('Back data'!$A$274:$BL$274,,MAX(IF('Back data'!$A$274:$BL$274&lt;&gt;"",COLUMN('Back data'!$A$274:$BL$274)))-O$6)/O65</f>
        <v>0.91643819287161754</v>
      </c>
      <c r="P66" s="35">
        <f t="array" ref="P66">INDEX('Back data'!$A$274:$BL$274,,MAX(IF('Back data'!$A$274:$BL$274&lt;&gt;"",COLUMN('Back data'!$A$274:$BL$274)))-P$6)/P65</f>
        <v>0.93479809976247041</v>
      </c>
    </row>
    <row r="67" spans="1:16" x14ac:dyDescent="0.3">
      <c r="A67" s="15" t="s">
        <v>80</v>
      </c>
      <c r="B67" s="16" t="s">
        <v>73</v>
      </c>
      <c r="C67" s="12" t="s">
        <v>77</v>
      </c>
      <c r="D67" s="13">
        <f t="array" ref="D67">INDEX('Back data'!$A$275:$BL$275,,MAX(IF('Back data'!$A$275:$BL$275&lt;&gt;"",COLUMN('Back data'!$A$75:$BL$275)))-D$6)/D65</f>
        <v>5.6931872320152455E-2</v>
      </c>
      <c r="E67" s="13">
        <f t="array" ref="E67">INDEX('Back data'!$A$275:$BL$275,,MAX(IF('Back data'!$A$275:$BL$275&lt;&gt;"",COLUMN('Back data'!$A$75:$BL$275)))-E$6)/E65</f>
        <v>5.8901469525415563E-2</v>
      </c>
      <c r="F67" s="13">
        <f t="array" ref="F67">INDEX('Back data'!$A$275:$BL$275,,MAX(IF('Back data'!$A$275:$BL$275&lt;&gt;"",COLUMN('Back data'!$A$75:$BL$275)))-F$6)/F65</f>
        <v>6.2165450121654503E-2</v>
      </c>
      <c r="G67" s="13">
        <f t="array" ref="G67">INDEX('Back data'!$A$275:$BL$275,,MAX(IF('Back data'!$A$275:$BL$275&lt;&gt;"",COLUMN('Back data'!$A$75:$BL$275)))-G$6)/G65</f>
        <v>6.946610677864426E-2</v>
      </c>
      <c r="H67" s="13">
        <f t="array" ref="H67">INDEX('Back data'!$A$275:$BL$275,,MAX(IF('Back data'!$A$275:$BL$275&lt;&gt;"",COLUMN('Back data'!$A$75:$BL$275)))-H$6)/H65</f>
        <v>7.0825289575289566E-2</v>
      </c>
      <c r="I67" s="13">
        <f t="array" ref="I67">INDEX('Back data'!$A$275:$BL$275,,MAX(IF('Back data'!$A$275:$BL$275&lt;&gt;"",COLUMN('Back data'!$A$75:$BL$275)))-I$6)/I65</f>
        <v>6.6745843230403806E-2</v>
      </c>
      <c r="J67" s="13">
        <f t="array" ref="J67">INDEX('Back data'!$A$275:$BL$275,,MAX(IF('Back data'!$A$275:$BL$275&lt;&gt;"",COLUMN('Back data'!$A$75:$BL$275)))-J$6)/J65</f>
        <v>7.3401075911536148E-2</v>
      </c>
      <c r="K67" s="13">
        <f t="array" ref="K67">INDEX('Back data'!$A$275:$BL$275,,MAX(IF('Back data'!$A$275:$BL$275&lt;&gt;"",COLUMN('Back data'!$A$75:$BL$275)))-K$6)/K65</f>
        <v>6.5769093292029068E-2</v>
      </c>
      <c r="L67" s="13">
        <f t="array" ref="L67">INDEX('Back data'!$A$275:$BL$275,,MAX(IF('Back data'!$A$275:$BL$275&lt;&gt;"",COLUMN('Back data'!$A$75:$BL$275)))-L$6)/L65</f>
        <v>7.3950381679389318E-2</v>
      </c>
      <c r="M67" s="13">
        <f t="array" ref="M67">INDEX('Back data'!$A$275:$BL$275,,MAX(IF('Back data'!$A$275:$BL$275&lt;&gt;"",COLUMN('Back data'!$A$75:$BL$275)))-M$6)/M65</f>
        <v>5.7972746832416926E-2</v>
      </c>
      <c r="N67" s="13">
        <f t="array" ref="N67">INDEX('Back data'!$A$275:$BL$275,,MAX(IF('Back data'!$A$275:$BL$275&lt;&gt;"",COLUMN('Back data'!$A$75:$BL$275)))-N$6)/N65</f>
        <v>6.4813719692489655E-2</v>
      </c>
      <c r="O67" s="13">
        <f t="array" ref="O67">INDEX('Back data'!$A$275:$BL$275,,MAX(IF('Back data'!$A$275:$BL$275&lt;&gt;"",COLUMN('Back data'!$A$75:$BL$275)))-O$6)/O65</f>
        <v>8.3561807128382404E-2</v>
      </c>
      <c r="P67" s="35">
        <f t="array" ref="P67">INDEX('Back data'!$A$275:$BL$275,,MAX(IF('Back data'!$A$275:$BL$275&lt;&gt;"",COLUMN('Back data'!$A$75:$BL$275)))-P$6)/P65</f>
        <v>6.5201900237529697E-2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69" zoomScaleNormal="69" workbookViewId="0">
      <selection activeCell="BI51" sqref="BI51"/>
    </sheetView>
  </sheetViews>
  <sheetFormatPr baseColWidth="10" defaultColWidth="11.44140625" defaultRowHeight="14.4" x14ac:dyDescent="0.3"/>
  <cols>
    <col min="3" max="3" width="24.44140625" bestFit="1" customWidth="1"/>
    <col min="4" max="5" width="15.5546875" bestFit="1" customWidth="1"/>
    <col min="6" max="6" width="15" bestFit="1" customWidth="1"/>
    <col min="7" max="7" width="15.5546875" bestFit="1" customWidth="1"/>
    <col min="8" max="8" width="14.44140625" bestFit="1" customWidth="1"/>
    <col min="9" max="10" width="15" bestFit="1" customWidth="1"/>
    <col min="11" max="11" width="11.5546875" bestFit="1" customWidth="1"/>
    <col min="12" max="12" width="14.33203125" bestFit="1" customWidth="1"/>
    <col min="13" max="13" width="13.6640625" bestFit="1" customWidth="1"/>
    <col min="14" max="15" width="11.5546875" bestFit="1" customWidth="1"/>
    <col min="16" max="16" width="15.5546875" bestFit="1" customWidth="1"/>
  </cols>
  <sheetData>
    <row r="1" spans="2:19" ht="34.5" customHeight="1" x14ac:dyDescent="0.3"/>
    <row r="2" spans="2:19" ht="27" customHeight="1" x14ac:dyDescent="0.3">
      <c r="B2" s="22"/>
      <c r="C2" s="25" t="s">
        <v>82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"/>
    <row r="4" spans="2:19" s="18" customFormat="1" ht="25.5" customHeight="1" x14ac:dyDescent="0.3">
      <c r="C4" s="19" t="s">
        <v>83</v>
      </c>
    </row>
    <row r="5" spans="2:19" ht="16.2" thickBot="1" x14ac:dyDescent="0.35">
      <c r="C5" s="3"/>
      <c r="D5" s="37">
        <f>'TAM Automático'!D5</f>
        <v>44958</v>
      </c>
      <c r="E5" s="37">
        <f>'TAM Automático'!E5</f>
        <v>44986</v>
      </c>
      <c r="F5" s="37">
        <f>'TAM Automático'!F5</f>
        <v>45017</v>
      </c>
      <c r="G5" s="37">
        <f>'TAM Automático'!G5</f>
        <v>45047</v>
      </c>
      <c r="H5" s="37">
        <f>'TAM Automático'!H5</f>
        <v>45078</v>
      </c>
      <c r="I5" s="37">
        <f>'TAM Automático'!I5</f>
        <v>45108</v>
      </c>
      <c r="J5" s="37">
        <f>'TAM Automático'!J5</f>
        <v>45139</v>
      </c>
      <c r="K5" s="37">
        <f>'TAM Automático'!K5</f>
        <v>45170</v>
      </c>
      <c r="L5" s="37">
        <f>'TAM Automático'!L5</f>
        <v>45200</v>
      </c>
      <c r="M5" s="37">
        <f>'TAM Automático'!M5</f>
        <v>45231</v>
      </c>
      <c r="N5" s="37">
        <f>'TAM Automático'!N5</f>
        <v>45261</v>
      </c>
      <c r="O5" s="37">
        <f>'TAM Automático'!O5</f>
        <v>45292</v>
      </c>
      <c r="P5" s="37">
        <f>'TAM Automático'!P5</f>
        <v>45323</v>
      </c>
    </row>
    <row r="6" spans="2:19" ht="15.6" x14ac:dyDescent="0.3">
      <c r="C6" s="12" t="s">
        <v>76</v>
      </c>
      <c r="D6" s="13">
        <f>'TAM Automático'!D8</f>
        <v>0.97685734630904342</v>
      </c>
      <c r="E6" s="13">
        <f>'TAM Automático'!E8</f>
        <v>0.97934472934472938</v>
      </c>
      <c r="F6" s="13">
        <f>'TAM Automático'!F8</f>
        <v>0.97945124124005223</v>
      </c>
      <c r="G6" s="13">
        <f>'TAM Automático'!G8</f>
        <v>0.98126938678119791</v>
      </c>
      <c r="H6" s="13">
        <f>'TAM Automático'!H8</f>
        <v>0.97430406852248397</v>
      </c>
      <c r="I6" s="13">
        <f>'TAM Automático'!I8</f>
        <v>0.98017231205004118</v>
      </c>
      <c r="J6" s="13">
        <f>'TAM Automático'!J8</f>
        <v>0.96847429714151267</v>
      </c>
      <c r="K6" s="13">
        <f>'TAM Automático'!K8</f>
        <v>0.97503549455750116</v>
      </c>
      <c r="L6" s="13">
        <f>'TAM Automático'!L8</f>
        <v>0.98170443814919739</v>
      </c>
      <c r="M6" s="13">
        <f>'TAM Automático'!M8</f>
        <v>0.97776470588235298</v>
      </c>
      <c r="N6" s="13">
        <f>'TAM Automático'!N8</f>
        <v>0.98122886790253006</v>
      </c>
      <c r="O6" s="13">
        <f>'TAM Automático'!O8</f>
        <v>0.98041529023124119</v>
      </c>
      <c r="P6" s="13">
        <f>'TAM Automático'!P8</f>
        <v>0.97978962297600769</v>
      </c>
    </row>
    <row r="7" spans="2:19" ht="15.6" x14ac:dyDescent="0.3">
      <c r="C7" s="12" t="s">
        <v>77</v>
      </c>
      <c r="D7" s="13">
        <f>'TAM Automático'!D9</f>
        <v>2.3142653690956562E-2</v>
      </c>
      <c r="E7" s="13">
        <f>'TAM Automático'!E9</f>
        <v>2.0655270655270657E-2</v>
      </c>
      <c r="F7" s="13">
        <f>'TAM Automático'!F9</f>
        <v>2.0548758759947737E-2</v>
      </c>
      <c r="G7" s="13">
        <f>'TAM Automático'!G9</f>
        <v>1.8730613218802199E-2</v>
      </c>
      <c r="H7" s="13">
        <f>'TAM Automático'!H9</f>
        <v>2.569593147751606E-2</v>
      </c>
      <c r="I7" s="13">
        <f>'TAM Automático'!I9</f>
        <v>1.9827687949958692E-2</v>
      </c>
      <c r="J7" s="13">
        <f>'TAM Automático'!J9</f>
        <v>3.1525702858487235E-2</v>
      </c>
      <c r="K7" s="13">
        <f>'TAM Automático'!K9</f>
        <v>2.4964505442498817E-2</v>
      </c>
      <c r="L7" s="13">
        <f>'TAM Automático'!L9</f>
        <v>1.8295561850802645E-2</v>
      </c>
      <c r="M7" s="13">
        <f>'TAM Automático'!M9</f>
        <v>2.2235294117647058E-2</v>
      </c>
      <c r="N7" s="13">
        <f>'TAM Automático'!N9</f>
        <v>1.8771132097469979E-2</v>
      </c>
      <c r="O7" s="13">
        <f>'TAM Automático'!O9</f>
        <v>1.958470976875885E-2</v>
      </c>
      <c r="P7" s="13">
        <f>'TAM Automático'!P9</f>
        <v>2.0210377023992435E-2</v>
      </c>
    </row>
    <row r="9" spans="2:19" s="18" customFormat="1" ht="29.25" customHeight="1" x14ac:dyDescent="0.3">
      <c r="C9" s="19" t="s">
        <v>84</v>
      </c>
    </row>
    <row r="10" spans="2:19" ht="16.2" thickBot="1" x14ac:dyDescent="0.35">
      <c r="C10" s="3"/>
      <c r="D10" s="37">
        <f>D5</f>
        <v>44958</v>
      </c>
      <c r="E10" s="37">
        <f t="shared" ref="E10:P10" si="0">E5</f>
        <v>44986</v>
      </c>
      <c r="F10" s="37">
        <f t="shared" si="0"/>
        <v>45017</v>
      </c>
      <c r="G10" s="37">
        <f t="shared" si="0"/>
        <v>45047</v>
      </c>
      <c r="H10" s="37">
        <f t="shared" si="0"/>
        <v>45078</v>
      </c>
      <c r="I10" s="37">
        <f t="shared" si="0"/>
        <v>45108</v>
      </c>
      <c r="J10" s="37">
        <f t="shared" si="0"/>
        <v>45139</v>
      </c>
      <c r="K10" s="37">
        <f t="shared" si="0"/>
        <v>45170</v>
      </c>
      <c r="L10" s="37">
        <f t="shared" si="0"/>
        <v>45200</v>
      </c>
      <c r="M10" s="37">
        <f t="shared" si="0"/>
        <v>45231</v>
      </c>
      <c r="N10" s="37">
        <f t="shared" si="0"/>
        <v>45261</v>
      </c>
      <c r="O10" s="37">
        <f t="shared" si="0"/>
        <v>45292</v>
      </c>
      <c r="P10" s="37">
        <f t="shared" si="0"/>
        <v>45323</v>
      </c>
    </row>
    <row r="11" spans="2:19" ht="15.6" x14ac:dyDescent="0.3">
      <c r="C11" s="12" t="s">
        <v>76</v>
      </c>
      <c r="D11" s="13">
        <f>IF(Leche!$D$29=$R$11,'TAM Automático'!D13,'TAM Automático'!D18)</f>
        <v>0.94157463484146775</v>
      </c>
      <c r="E11" s="13">
        <f>IF(Leche!$D$29=$R$11,'TAM Automático'!E13,'TAM Automático'!E18)</f>
        <v>0.94483426082748601</v>
      </c>
      <c r="F11" s="13">
        <f>IF(Leche!$D$29=$R$11,'TAM Automático'!F13,'TAM Automático'!F18)</f>
        <v>0.95113732097725356</v>
      </c>
      <c r="G11" s="13">
        <f>IF(Leche!$D$29=$R$11,'TAM Automático'!G13,'TAM Automático'!G18)</f>
        <v>0.94868405239754838</v>
      </c>
      <c r="H11" s="13">
        <f>IF(Leche!$D$29=$R$11,'TAM Automático'!H13,'TAM Automático'!H18)</f>
        <v>0.9323099238486644</v>
      </c>
      <c r="I11" s="13">
        <f>IF(Leche!$D$29=$R$11,'TAM Automático'!I13,'TAM Automático'!I18)</f>
        <v>0.95633500357909806</v>
      </c>
      <c r="J11" s="13">
        <f>IF(Leche!$D$29=$R$11,'TAM Automático'!J13,'TAM Automático'!J18)</f>
        <v>0.94695642014254</v>
      </c>
      <c r="K11" s="13">
        <f>IF(Leche!$D$29=$R$11,'TAM Automático'!K13,'TAM Automático'!K18)</f>
        <v>0.94696424286057113</v>
      </c>
      <c r="L11" s="13">
        <f>IF(Leche!$D$29=$R$11,'TAM Automático'!L13,'TAM Automático'!L18)</f>
        <v>0.95050095419847325</v>
      </c>
      <c r="M11" s="13">
        <f>IF(Leche!$D$29=$R$11,'TAM Automático'!M13,'TAM Automático'!M18)</f>
        <v>0.94847691575440263</v>
      </c>
      <c r="N11" s="13">
        <f>IF(Leche!$D$29=$R$11,'TAM Automático'!N13,'TAM Automático'!N18)</f>
        <v>0.94378032903302167</v>
      </c>
      <c r="O11" s="13">
        <f>IF(Leche!$D$29=$R$11,'TAM Automático'!O13,'TAM Automático'!O18)</f>
        <v>0.94836989455823528</v>
      </c>
      <c r="P11" s="13">
        <f>IF(Leche!$D$29=$R$11,'TAM Automático'!P13,'TAM Automático'!P18)</f>
        <v>0.93227526047976739</v>
      </c>
      <c r="R11">
        <v>1</v>
      </c>
      <c r="S11" s="19" t="s">
        <v>85</v>
      </c>
    </row>
    <row r="12" spans="2:19" ht="15.6" x14ac:dyDescent="0.3">
      <c r="C12" s="12" t="s">
        <v>77</v>
      </c>
      <c r="D12" s="13">
        <f>IF(Leche!$D$29=$R$11,'TAM Automático'!D14,'TAM Automático'!D19)</f>
        <v>5.8425365158532236E-2</v>
      </c>
      <c r="E12" s="13">
        <f>IF(Leche!$D$29=$R$11,'TAM Automático'!E14,'TAM Automático'!E19)</f>
        <v>5.5165739172513911E-2</v>
      </c>
      <c r="F12" s="13">
        <f>IF(Leche!$D$29=$R$11,'TAM Automático'!F14,'TAM Automático'!F19)</f>
        <v>4.8862679022746415E-2</v>
      </c>
      <c r="G12" s="13">
        <f>IF(Leche!$D$29=$R$11,'TAM Automático'!G14,'TAM Automático'!G19)</f>
        <v>5.1315947602451624E-2</v>
      </c>
      <c r="H12" s="13">
        <f>IF(Leche!$D$29=$R$11,'TAM Automático'!H14,'TAM Automático'!H19)</f>
        <v>6.7690076151335668E-2</v>
      </c>
      <c r="I12" s="13">
        <f>IF(Leche!$D$29=$R$11,'TAM Automático'!I14,'TAM Automático'!I19)</f>
        <v>4.3664996420901936E-2</v>
      </c>
      <c r="J12" s="13">
        <f>IF(Leche!$D$29=$R$11,'TAM Automático'!J14,'TAM Automático'!J19)</f>
        <v>5.3043579857459985E-2</v>
      </c>
      <c r="K12" s="13">
        <f>IF(Leche!$D$29=$R$11,'TAM Automático'!K14,'TAM Automático'!K19)</f>
        <v>5.3035757139428839E-2</v>
      </c>
      <c r="L12" s="13">
        <f>IF(Leche!$D$29=$R$11,'TAM Automático'!L14,'TAM Automático'!L19)</f>
        <v>4.9499045801526718E-2</v>
      </c>
      <c r="M12" s="13">
        <f>IF(Leche!$D$29=$R$11,'TAM Automático'!M14,'TAM Automático'!M19)</f>
        <v>5.1523084245597338E-2</v>
      </c>
      <c r="N12" s="13">
        <f>IF(Leche!$D$29=$R$11,'TAM Automático'!N14,'TAM Automático'!N19)</f>
        <v>5.6219670966978344E-2</v>
      </c>
      <c r="O12" s="13">
        <f>IF(Leche!$D$29=$R$11,'TAM Automático'!O14,'TAM Automático'!O19)</f>
        <v>5.1630105441764627E-2</v>
      </c>
      <c r="P12" s="13">
        <f>IF(Leche!$D$29=$R$11,'TAM Automático'!P14,'TAM Automático'!P19)</f>
        <v>6.7724739520232613E-2</v>
      </c>
      <c r="R12">
        <v>2</v>
      </c>
      <c r="S12" s="19" t="s">
        <v>86</v>
      </c>
    </row>
    <row r="14" spans="2:19" s="18" customFormat="1" ht="29.25" customHeight="1" x14ac:dyDescent="0.3">
      <c r="C14" s="19" t="s">
        <v>87</v>
      </c>
    </row>
    <row r="15" spans="2:19" ht="16.2" thickBot="1" x14ac:dyDescent="0.35">
      <c r="C15" s="3"/>
      <c r="D15" s="37">
        <f>D10</f>
        <v>44958</v>
      </c>
      <c r="E15" s="37">
        <f t="shared" ref="E15:P15" si="1">E10</f>
        <v>44986</v>
      </c>
      <c r="F15" s="37">
        <f t="shared" si="1"/>
        <v>45017</v>
      </c>
      <c r="G15" s="37">
        <f t="shared" si="1"/>
        <v>45047</v>
      </c>
      <c r="H15" s="37">
        <f t="shared" si="1"/>
        <v>45078</v>
      </c>
      <c r="I15" s="37">
        <f t="shared" si="1"/>
        <v>45108</v>
      </c>
      <c r="J15" s="37">
        <f t="shared" si="1"/>
        <v>45139</v>
      </c>
      <c r="K15" s="37">
        <f t="shared" si="1"/>
        <v>45170</v>
      </c>
      <c r="L15" s="37">
        <f t="shared" si="1"/>
        <v>45200</v>
      </c>
      <c r="M15" s="37">
        <f t="shared" si="1"/>
        <v>45231</v>
      </c>
      <c r="N15" s="37">
        <f t="shared" si="1"/>
        <v>45261</v>
      </c>
      <c r="O15" s="37">
        <f t="shared" si="1"/>
        <v>45292</v>
      </c>
      <c r="P15" s="37">
        <f t="shared" si="1"/>
        <v>45323</v>
      </c>
      <c r="R15">
        <v>1</v>
      </c>
      <c r="S15" s="19" t="s">
        <v>63</v>
      </c>
    </row>
    <row r="16" spans="2:19" ht="15.6" x14ac:dyDescent="0.3">
      <c r="C16" s="12" t="s">
        <v>76</v>
      </c>
      <c r="D16" s="13">
        <f>IF(Leche!$N$29=$R$15,'TAM Automático'!D23,IF(Leche!$N$29=$R$16,'TAM Automático'!D28,'TAM Automático'!D33))</f>
        <v>0.97928277198933855</v>
      </c>
      <c r="E16" s="13">
        <f>IF(Leche!$N$29=$R$15,'TAM Automático'!E23,IF(Leche!$N$29=$R$16,'TAM Automático'!E28,'TAM Automático'!E33))</f>
        <v>0.97828173746100311</v>
      </c>
      <c r="F16" s="13">
        <f>IF(Leche!$N$29=$R$15,'TAM Automático'!F23,IF(Leche!$N$29=$R$16,'TAM Automático'!F28,'TAM Automático'!F33))</f>
        <v>0.97073527618583089</v>
      </c>
      <c r="G16" s="13">
        <f>IF(Leche!$N$29=$R$15,'TAM Automático'!G23,IF(Leche!$N$29=$R$16,'TAM Automático'!G28,'TAM Automático'!G33))</f>
        <v>0.96549607072691546</v>
      </c>
      <c r="H16" s="13">
        <f>IF(Leche!$N$29=$R$15,'TAM Automático'!H23,IF(Leche!$N$29=$R$16,'TAM Automático'!H28,'TAM Automático'!H33))</f>
        <v>0.96319766024859865</v>
      </c>
      <c r="I16" s="13">
        <f>IF(Leche!$N$29=$R$15,'TAM Automático'!I23,IF(Leche!$N$29=$R$16,'TAM Automático'!I28,'TAM Automático'!I33))</f>
        <v>0.96991129225605366</v>
      </c>
      <c r="J16" s="13">
        <f>IF(Leche!$N$29=$R$15,'TAM Automático'!J23,IF(Leche!$N$29=$R$16,'TAM Automático'!J28,'TAM Automático'!J33))</f>
        <v>0.96253260611809344</v>
      </c>
      <c r="K16" s="13">
        <f>IF(Leche!$N$29=$R$15,'TAM Automático'!K23,IF(Leche!$N$29=$R$16,'TAM Automático'!K28,'TAM Automático'!K33))</f>
        <v>0.96727272727272728</v>
      </c>
      <c r="L16" s="13">
        <f>IF(Leche!$N$29=$R$15,'TAM Automático'!L23,IF(Leche!$N$29=$R$16,'TAM Automático'!L28,'TAM Automático'!L33))</f>
        <v>0.96625654769155811</v>
      </c>
      <c r="M16" s="13">
        <f>IF(Leche!$N$29=$R$15,'TAM Automático'!M23,IF(Leche!$N$29=$R$16,'TAM Automático'!M28,'TAM Automático'!M33))</f>
        <v>0.97221885235957772</v>
      </c>
      <c r="N16" s="13">
        <f>IF(Leche!$N$29=$R$15,'TAM Automático'!N23,IF(Leche!$N$29=$R$16,'TAM Automático'!N28,'TAM Automático'!N33))</f>
        <v>0.96789154477345696</v>
      </c>
      <c r="O16" s="13">
        <f>IF(Leche!$N$29=$R$15,'TAM Automático'!O23,IF(Leche!$N$29=$R$16,'TAM Automático'!O28,'TAM Automático'!O33))</f>
        <v>0.9703836930455636</v>
      </c>
      <c r="P16" s="13">
        <f>IF(Leche!$N$29=$R$15,'TAM Automático'!P23,IF(Leche!$N$29=$R$16,'TAM Automático'!P28,'TAM Automático'!P33))</f>
        <v>0.96891439502630328</v>
      </c>
      <c r="R16">
        <v>2</v>
      </c>
      <c r="S16" s="7" t="s">
        <v>68</v>
      </c>
    </row>
    <row r="17" spans="2:19" ht="15.6" x14ac:dyDescent="0.3">
      <c r="C17" s="12" t="s">
        <v>77</v>
      </c>
      <c r="D17" s="13">
        <f>IF(Leche!$N$29=$R$15,'TAM Automático'!D24,IF(Leche!$N$29=$R$16,'TAM Automático'!D29,'TAM Automático'!D34))</f>
        <v>2.07172280106615E-2</v>
      </c>
      <c r="E17" s="13">
        <f>IF(Leche!$N$29=$R$15,'TAM Automático'!E24,IF(Leche!$N$29=$R$16,'TAM Automático'!E29,'TAM Automático'!E34))</f>
        <v>2.171826253899688E-2</v>
      </c>
      <c r="F17" s="13">
        <f>IF(Leche!$N$29=$R$15,'TAM Automático'!F24,IF(Leche!$N$29=$R$16,'TAM Automático'!F29,'TAM Automático'!F34))</f>
        <v>2.9264723814169002E-2</v>
      </c>
      <c r="G17" s="13">
        <f>IF(Leche!$N$29=$R$15,'TAM Automático'!G24,IF(Leche!$N$29=$R$16,'TAM Automático'!G29,'TAM Automático'!G34))</f>
        <v>3.4503929273084481E-2</v>
      </c>
      <c r="H17" s="13">
        <f>IF(Leche!$N$29=$R$15,'TAM Automático'!H24,IF(Leche!$N$29=$R$16,'TAM Automático'!H29,'TAM Automático'!H34))</f>
        <v>3.680233975140141E-2</v>
      </c>
      <c r="I17" s="13">
        <f>IF(Leche!$N$29=$R$15,'TAM Automático'!I24,IF(Leche!$N$29=$R$16,'TAM Automático'!I29,'TAM Automático'!I34))</f>
        <v>3.0088707743946293E-2</v>
      </c>
      <c r="J17" s="13">
        <f>IF(Leche!$N$29=$R$15,'TAM Automático'!J24,IF(Leche!$N$29=$R$16,'TAM Automático'!J29,'TAM Automático'!J34))</f>
        <v>3.746739388190657E-2</v>
      </c>
      <c r="K17" s="13">
        <f>IF(Leche!$N$29=$R$15,'TAM Automático'!K24,IF(Leche!$N$29=$R$16,'TAM Automático'!K29,'TAM Automático'!K34))</f>
        <v>3.272727272727273E-2</v>
      </c>
      <c r="L17" s="13">
        <f>IF(Leche!$N$29=$R$15,'TAM Automático'!L24,IF(Leche!$N$29=$R$16,'TAM Automático'!L29,'TAM Automático'!L34))</f>
        <v>3.374345230844196E-2</v>
      </c>
      <c r="M17" s="13">
        <f>IF(Leche!$N$29=$R$15,'TAM Automático'!M24,IF(Leche!$N$29=$R$16,'TAM Automático'!M29,'TAM Automático'!M34))</f>
        <v>2.7781147640422176E-2</v>
      </c>
      <c r="N17" s="13">
        <f>IF(Leche!$N$29=$R$15,'TAM Automático'!N24,IF(Leche!$N$29=$R$16,'TAM Automático'!N29,'TAM Automático'!N34))</f>
        <v>3.2108455226542994E-2</v>
      </c>
      <c r="O17" s="13">
        <f>IF(Leche!$N$29=$R$15,'TAM Automático'!O24,IF(Leche!$N$29=$R$16,'TAM Automático'!O29,'TAM Automático'!O34))</f>
        <v>2.9616306954436452E-2</v>
      </c>
      <c r="P17" s="13">
        <f>IF(Leche!$N$29=$R$15,'TAM Automático'!P24,IF(Leche!$N$29=$R$16,'TAM Automático'!P29,'TAM Automático'!P34))</f>
        <v>3.1085604973696796E-2</v>
      </c>
      <c r="R17">
        <v>2</v>
      </c>
      <c r="S17" s="7" t="s">
        <v>73</v>
      </c>
    </row>
    <row r="19" spans="2:19" s="18" customFormat="1" ht="29.25" customHeight="1" x14ac:dyDescent="0.3">
      <c r="C19" s="19"/>
    </row>
    <row r="20" spans="2:19" ht="15.6" x14ac:dyDescent="0.3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6" x14ac:dyDescent="0.3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6" x14ac:dyDescent="0.3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6" x14ac:dyDescent="0.3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">
      <c r="B24" s="22"/>
      <c r="C24" s="25" t="s">
        <v>88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6" x14ac:dyDescent="0.3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6" x14ac:dyDescent="0.3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6" x14ac:dyDescent="0.3">
      <c r="B27" s="18"/>
      <c r="C27" s="19" t="s">
        <v>83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2" thickBot="1" x14ac:dyDescent="0.35">
      <c r="C28" s="3"/>
      <c r="D28" s="37">
        <f>D5</f>
        <v>44958</v>
      </c>
      <c r="E28" s="37">
        <f t="shared" ref="E28:P28" si="2">E5</f>
        <v>44986</v>
      </c>
      <c r="F28" s="37">
        <f t="shared" si="2"/>
        <v>45017</v>
      </c>
      <c r="G28" s="37">
        <f t="shared" si="2"/>
        <v>45047</v>
      </c>
      <c r="H28" s="37">
        <f t="shared" si="2"/>
        <v>45078</v>
      </c>
      <c r="I28" s="37">
        <f t="shared" si="2"/>
        <v>45108</v>
      </c>
      <c r="J28" s="37">
        <f t="shared" si="2"/>
        <v>45139</v>
      </c>
      <c r="K28" s="37">
        <f t="shared" si="2"/>
        <v>45170</v>
      </c>
      <c r="L28" s="37">
        <f t="shared" si="2"/>
        <v>45200</v>
      </c>
      <c r="M28" s="37">
        <f t="shared" si="2"/>
        <v>45231</v>
      </c>
      <c r="N28" s="37">
        <f t="shared" si="2"/>
        <v>45261</v>
      </c>
      <c r="O28" s="37">
        <f t="shared" si="2"/>
        <v>45292</v>
      </c>
      <c r="P28" s="37">
        <f t="shared" si="2"/>
        <v>45323</v>
      </c>
    </row>
    <row r="29" spans="2:19" ht="15.6" x14ac:dyDescent="0.3">
      <c r="C29" s="12" t="s">
        <v>76</v>
      </c>
      <c r="D29" s="13">
        <f>'TAM Automático'!D41</f>
        <v>0.9635666347075742</v>
      </c>
      <c r="E29" s="13">
        <f>'TAM Automático'!E41</f>
        <v>0.9622595863070037</v>
      </c>
      <c r="F29" s="13">
        <f>'TAM Automático'!F41</f>
        <v>0.96288183035170993</v>
      </c>
      <c r="G29" s="13">
        <f>'TAM Automático'!G41</f>
        <v>0.96008250424654207</v>
      </c>
      <c r="H29" s="13">
        <f>'TAM Automático'!H41</f>
        <v>0.96232586311326473</v>
      </c>
      <c r="I29" s="13">
        <f>'TAM Automático'!I41</f>
        <v>0.96264712947393705</v>
      </c>
      <c r="J29" s="13">
        <f>'TAM Automático'!J41</f>
        <v>0.96222592945662533</v>
      </c>
      <c r="K29" s="13">
        <f>'TAM Automático'!K41</f>
        <v>0.96283419254286062</v>
      </c>
      <c r="L29" s="13">
        <f>'TAM Automático'!L41</f>
        <v>0.9618842143113987</v>
      </c>
      <c r="M29" s="13">
        <f>'TAM Automático'!M41</f>
        <v>0.96814222646462234</v>
      </c>
      <c r="N29" s="13">
        <f>'TAM Automático'!N41</f>
        <v>0.96712393566698196</v>
      </c>
      <c r="O29" s="13">
        <f>'TAM Automático'!O41</f>
        <v>0.9582039646524958</v>
      </c>
      <c r="P29" s="13">
        <f>'TAM Automático'!P41</f>
        <v>0.96141019533111016</v>
      </c>
    </row>
    <row r="30" spans="2:19" ht="15.6" x14ac:dyDescent="0.3">
      <c r="C30" s="12" t="s">
        <v>77</v>
      </c>
      <c r="D30" s="13">
        <f>'TAM Automático'!D42</f>
        <v>3.643336529242569E-2</v>
      </c>
      <c r="E30" s="13">
        <f>'TAM Automático'!E42</f>
        <v>3.7740413692996251E-2</v>
      </c>
      <c r="F30" s="13">
        <f>'TAM Automático'!F42</f>
        <v>3.7118169648290129E-2</v>
      </c>
      <c r="G30" s="13">
        <f>'TAM Automático'!G42</f>
        <v>3.9917495753457898E-2</v>
      </c>
      <c r="H30" s="13">
        <f>'TAM Automático'!H42</f>
        <v>3.7674136886735314E-2</v>
      </c>
      <c r="I30" s="13">
        <f>'TAM Automático'!I42</f>
        <v>3.7352870526062933E-2</v>
      </c>
      <c r="J30" s="13">
        <f>'TAM Automático'!J42</f>
        <v>3.7774070543374644E-2</v>
      </c>
      <c r="K30" s="13">
        <f>'TAM Automático'!K42</f>
        <v>3.7165807457139433E-2</v>
      </c>
      <c r="L30" s="13">
        <f>'TAM Automático'!L42</f>
        <v>3.8115785688601224E-2</v>
      </c>
      <c r="M30" s="13">
        <f>'TAM Automático'!M42</f>
        <v>3.1857773535377637E-2</v>
      </c>
      <c r="N30" s="13">
        <f>'TAM Automático'!N42</f>
        <v>3.2876064333017971E-2</v>
      </c>
      <c r="O30" s="13">
        <f>'TAM Automático'!O42</f>
        <v>4.179603534750418E-2</v>
      </c>
      <c r="P30" s="13">
        <f>'TAM Automático'!P42</f>
        <v>3.8589804668889956E-2</v>
      </c>
    </row>
    <row r="32" spans="2:19" ht="15.6" x14ac:dyDescent="0.3">
      <c r="B32" s="18"/>
      <c r="C32" s="19" t="s">
        <v>84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2" thickBot="1" x14ac:dyDescent="0.35">
      <c r="C33" s="3"/>
      <c r="D33" s="37">
        <f>D28</f>
        <v>44958</v>
      </c>
      <c r="E33" s="37">
        <f t="shared" ref="E33:P33" si="3">E28</f>
        <v>44986</v>
      </c>
      <c r="F33" s="37">
        <f t="shared" si="3"/>
        <v>45017</v>
      </c>
      <c r="G33" s="37">
        <f t="shared" si="3"/>
        <v>45047</v>
      </c>
      <c r="H33" s="37">
        <f t="shared" si="3"/>
        <v>45078</v>
      </c>
      <c r="I33" s="37">
        <f t="shared" si="3"/>
        <v>45108</v>
      </c>
      <c r="J33" s="37">
        <f t="shared" si="3"/>
        <v>45139</v>
      </c>
      <c r="K33" s="37">
        <f t="shared" si="3"/>
        <v>45170</v>
      </c>
      <c r="L33" s="37">
        <f t="shared" si="3"/>
        <v>45200</v>
      </c>
      <c r="M33" s="37">
        <f t="shared" si="3"/>
        <v>45231</v>
      </c>
      <c r="N33" s="37">
        <f t="shared" si="3"/>
        <v>45261</v>
      </c>
      <c r="O33" s="37">
        <f t="shared" si="3"/>
        <v>45292</v>
      </c>
      <c r="P33" s="37">
        <f t="shared" si="3"/>
        <v>45323</v>
      </c>
    </row>
    <row r="34" spans="2:20" ht="15.6" x14ac:dyDescent="0.3">
      <c r="C34" s="12" t="s">
        <v>76</v>
      </c>
      <c r="D34" s="13">
        <f>IF(Derivados!$D$29=$R$34,'TAM Automático'!D46,'TAM Automático'!D51)</f>
        <v>0.90763532082686094</v>
      </c>
      <c r="E34" s="13">
        <f>IF(Derivados!$D$29=$R$34,'TAM Automático'!E46,'TAM Automático'!E51)</f>
        <v>0.91219629540534042</v>
      </c>
      <c r="F34" s="13">
        <f>IF(Derivados!$D$29=$R$34,'TAM Automático'!F46,'TAM Automático'!F51)</f>
        <v>0.90718017251852756</v>
      </c>
      <c r="G34" s="13">
        <f>IF(Derivados!$D$29=$R$34,'TAM Automático'!G46,'TAM Automático'!G51)</f>
        <v>0.89875558777334785</v>
      </c>
      <c r="H34" s="13">
        <f>IF(Derivados!$D$29=$R$34,'TAM Automático'!H46,'TAM Automático'!H51)</f>
        <v>0.90223564954682778</v>
      </c>
      <c r="I34" s="13">
        <f>IF(Derivados!$D$29=$R$34,'TAM Automático'!I46,'TAM Automático'!I51)</f>
        <v>0.91415790110022976</v>
      </c>
      <c r="J34" s="13">
        <f>IF(Derivados!$D$29=$R$34,'TAM Automático'!J46,'TAM Automático'!J51)</f>
        <v>0.91117444484028021</v>
      </c>
      <c r="K34" s="13">
        <f>IF(Derivados!$D$29=$R$34,'TAM Automático'!K46,'TAM Automático'!K51)</f>
        <v>0.90528319847691585</v>
      </c>
      <c r="L34" s="13">
        <f>IF(Derivados!$D$29=$R$34,'TAM Automático'!L46,'TAM Automático'!L51)</f>
        <v>0.91034565530484879</v>
      </c>
      <c r="M34" s="13">
        <f>IF(Derivados!$D$29=$R$34,'TAM Automático'!M46,'TAM Automático'!M51)</f>
        <v>0.92365862441483615</v>
      </c>
      <c r="N34" s="13">
        <f>IF(Derivados!$D$29=$R$34,'TAM Automático'!N46,'TAM Automático'!N51)</f>
        <v>0.92390011890606416</v>
      </c>
      <c r="O34" s="13">
        <f>IF(Derivados!$D$29=$R$34,'TAM Automático'!O46,'TAM Automático'!O51)</f>
        <v>0.91424817866953312</v>
      </c>
      <c r="P34" s="13">
        <f>IF(Derivados!$D$29=$R$34,'TAM Automático'!P46,'TAM Automático'!P51)</f>
        <v>0.91074833174451864</v>
      </c>
      <c r="R34">
        <v>1</v>
      </c>
      <c r="S34" s="19" t="s">
        <v>85</v>
      </c>
    </row>
    <row r="35" spans="2:20" ht="15.6" x14ac:dyDescent="0.3">
      <c r="C35" s="12" t="s">
        <v>77</v>
      </c>
      <c r="D35" s="13">
        <f>IF(Derivados!$D$29=$R$34,'TAM Automático'!D47,'TAM Automático'!D52)</f>
        <v>9.2364679173138967E-2</v>
      </c>
      <c r="E35" s="13">
        <f>IF(Derivados!$D$29=$R$34,'TAM Automático'!E47,'TAM Automático'!E52)</f>
        <v>8.780370459465961E-2</v>
      </c>
      <c r="F35" s="13">
        <f>IF(Derivados!$D$29=$R$34,'TAM Automático'!F47,'TAM Automático'!F52)</f>
        <v>9.2819827481472481E-2</v>
      </c>
      <c r="G35" s="13">
        <f>IF(Derivados!$D$29=$R$34,'TAM Automático'!G47,'TAM Automático'!G52)</f>
        <v>0.10124441222665219</v>
      </c>
      <c r="H35" s="13">
        <f>IF(Derivados!$D$29=$R$34,'TAM Automático'!H47,'TAM Automático'!H52)</f>
        <v>9.7764350453172208E-2</v>
      </c>
      <c r="I35" s="13">
        <f>IF(Derivados!$D$29=$R$34,'TAM Automático'!I47,'TAM Automático'!I52)</f>
        <v>8.5842098899770278E-2</v>
      </c>
      <c r="J35" s="13">
        <f>IF(Derivados!$D$29=$R$34,'TAM Automático'!J47,'TAM Automático'!J52)</f>
        <v>8.8825555159719752E-2</v>
      </c>
      <c r="K35" s="13">
        <f>IF(Derivados!$D$29=$R$34,'TAM Automático'!K47,'TAM Automático'!K52)</f>
        <v>9.471680152308426E-2</v>
      </c>
      <c r="L35" s="13">
        <f>IF(Derivados!$D$29=$R$34,'TAM Automático'!L47,'TAM Automático'!L52)</f>
        <v>8.9654344695151225E-2</v>
      </c>
      <c r="M35" s="13">
        <f>IF(Derivados!$D$29=$R$34,'TAM Automático'!M47,'TAM Automático'!M52)</f>
        <v>7.6341375585163851E-2</v>
      </c>
      <c r="N35" s="13">
        <f>IF(Derivados!$D$29=$R$34,'TAM Automático'!N47,'TAM Automático'!N52)</f>
        <v>7.6099881093935784E-2</v>
      </c>
      <c r="O35" s="13">
        <f>IF(Derivados!$D$29=$R$34,'TAM Automático'!O47,'TAM Automático'!O52)</f>
        <v>8.5751821330466979E-2</v>
      </c>
      <c r="P35" s="13">
        <f>IF(Derivados!$D$29=$R$34,'TAM Automático'!P47,'TAM Automático'!P52)</f>
        <v>8.9251668255481406E-2</v>
      </c>
      <c r="R35">
        <v>2</v>
      </c>
      <c r="S35" s="19" t="s">
        <v>86</v>
      </c>
    </row>
    <row r="37" spans="2:20" ht="15.6" x14ac:dyDescent="0.3">
      <c r="B37" s="18"/>
      <c r="C37" s="19" t="s">
        <v>87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2" thickBot="1" x14ac:dyDescent="0.35">
      <c r="C38" s="3"/>
      <c r="D38" s="37">
        <f>D33</f>
        <v>44958</v>
      </c>
      <c r="E38" s="37">
        <f t="shared" ref="E38:P38" si="4">E33</f>
        <v>44986</v>
      </c>
      <c r="F38" s="37">
        <f t="shared" si="4"/>
        <v>45017</v>
      </c>
      <c r="G38" s="37">
        <f t="shared" si="4"/>
        <v>45047</v>
      </c>
      <c r="H38" s="37">
        <f t="shared" si="4"/>
        <v>45078</v>
      </c>
      <c r="I38" s="37">
        <f t="shared" si="4"/>
        <v>45108</v>
      </c>
      <c r="J38" s="37">
        <f t="shared" si="4"/>
        <v>45139</v>
      </c>
      <c r="K38" s="37">
        <f t="shared" si="4"/>
        <v>45170</v>
      </c>
      <c r="L38" s="37">
        <f t="shared" si="4"/>
        <v>45200</v>
      </c>
      <c r="M38" s="37">
        <f t="shared" si="4"/>
        <v>45231</v>
      </c>
      <c r="N38" s="37">
        <f t="shared" si="4"/>
        <v>45261</v>
      </c>
      <c r="O38" s="37">
        <f t="shared" si="4"/>
        <v>45292</v>
      </c>
      <c r="P38" s="37">
        <f t="shared" si="4"/>
        <v>45323</v>
      </c>
      <c r="R38">
        <v>1</v>
      </c>
      <c r="S38" s="19" t="s">
        <v>63</v>
      </c>
    </row>
    <row r="39" spans="2:20" ht="15.6" x14ac:dyDescent="0.3">
      <c r="C39" s="12" t="s">
        <v>76</v>
      </c>
      <c r="D39" s="13">
        <f>IF(Derivados!$N$29=$R$38,'TAM Automático'!D56,IF(Derivados!$N$29=$R$39,'TAM Automático'!D61,'TAM Automático'!D66))</f>
        <v>0.97841383422778772</v>
      </c>
      <c r="E39" s="13">
        <f>IF(Derivados!$N$29=$R$38,'TAM Automático'!E56,IF(Derivados!$N$29=$R$39,'TAM Automático'!E61,'TAM Automático'!E66))</f>
        <v>0.97804583835946934</v>
      </c>
      <c r="F39" s="13">
        <f>IF(Derivados!$N$29=$R$38,'TAM Automático'!F56,IF(Derivados!$N$29=$R$39,'TAM Automático'!F61,'TAM Automático'!F66))</f>
        <v>0.97790388794977057</v>
      </c>
      <c r="G39" s="13">
        <f>IF(Derivados!$N$29=$R$38,'TAM Automático'!G56,IF(Derivados!$N$29=$R$39,'TAM Automático'!G61,'TAM Automático'!G66))</f>
        <v>0.97811366384522369</v>
      </c>
      <c r="H39" s="13">
        <f>IF(Derivados!$N$29=$R$38,'TAM Automático'!H56,IF(Derivados!$N$29=$R$39,'TAM Automático'!H61,'TAM Automático'!H66))</f>
        <v>0.98088712585647309</v>
      </c>
      <c r="I39" s="13">
        <f>IF(Derivados!$N$29=$R$38,'TAM Automático'!I56,IF(Derivados!$N$29=$R$39,'TAM Automático'!I61,'TAM Automático'!I66))</f>
        <v>0.98157674362962066</v>
      </c>
      <c r="J39" s="13">
        <f>IF(Derivados!$N$29=$R$38,'TAM Automático'!J56,IF(Derivados!$N$29=$R$39,'TAM Automático'!J61,'TAM Automático'!J66))</f>
        <v>0.98106284767428109</v>
      </c>
      <c r="K39" s="13">
        <f>IF(Derivados!$N$29=$R$38,'TAM Automático'!K56,IF(Derivados!$N$29=$R$39,'TAM Automático'!K61,'TAM Automático'!K66))</f>
        <v>0.98101492537313428</v>
      </c>
      <c r="L39" s="13">
        <f>IF(Derivados!$N$29=$R$38,'TAM Automático'!L56,IF(Derivados!$N$29=$R$39,'TAM Automático'!L61,'TAM Automático'!L66))</f>
        <v>0.98305691444934973</v>
      </c>
      <c r="M39" s="13">
        <f>IF(Derivados!$N$29=$R$38,'TAM Automático'!M56,IF(Derivados!$N$29=$R$39,'TAM Automático'!M61,'TAM Automático'!M66))</f>
        <v>0.98427710131221191</v>
      </c>
      <c r="N39" s="13">
        <f>IF(Derivados!$N$29=$R$38,'TAM Automático'!N56,IF(Derivados!$N$29=$R$39,'TAM Automático'!N61,'TAM Automático'!N66))</f>
        <v>0.98451249560014087</v>
      </c>
      <c r="O39" s="13">
        <f>IF(Derivados!$N$29=$R$38,'TAM Automático'!O56,IF(Derivados!$N$29=$R$39,'TAM Automático'!O61,'TAM Automático'!O66))</f>
        <v>0.98259531139000711</v>
      </c>
      <c r="P39" s="13">
        <f>IF(Derivados!$N$29=$R$38,'TAM Automático'!P56,IF(Derivados!$N$29=$R$39,'TAM Automático'!P61,'TAM Automático'!P66))</f>
        <v>0.9814223168855758</v>
      </c>
      <c r="R39">
        <v>2</v>
      </c>
      <c r="S39" s="7" t="s">
        <v>68</v>
      </c>
    </row>
    <row r="40" spans="2:20" ht="15.6" x14ac:dyDescent="0.3">
      <c r="C40" s="12" t="s">
        <v>77</v>
      </c>
      <c r="D40" s="13">
        <f>IF(Derivados!$N$29=$R$38,'TAM Automático'!D57,IF(Derivados!$N$29=$R$39,'TAM Automático'!D62,'TAM Automático'!D67))</f>
        <v>2.1586165772212281E-2</v>
      </c>
      <c r="E40" s="13">
        <f>IF(Derivados!$N$29=$R$38,'TAM Automático'!E57,IF(Derivados!$N$29=$R$39,'TAM Automático'!E62,'TAM Automático'!E67))</f>
        <v>2.1954161640530764E-2</v>
      </c>
      <c r="F40" s="13">
        <f>IF(Derivados!$N$29=$R$38,'TAM Automático'!F57,IF(Derivados!$N$29=$R$39,'TAM Automático'!F62,'TAM Automático'!F67))</f>
        <v>2.2096112050229415E-2</v>
      </c>
      <c r="G40" s="13">
        <f>IF(Derivados!$N$29=$R$38,'TAM Automático'!G57,IF(Derivados!$N$29=$R$39,'TAM Automático'!G62,'TAM Automático'!G67))</f>
        <v>2.1886336154776299E-2</v>
      </c>
      <c r="H40" s="13">
        <f>IF(Derivados!$N$29=$R$38,'TAM Automático'!H57,IF(Derivados!$N$29=$R$39,'TAM Automático'!H62,'TAM Automático'!H67))</f>
        <v>1.9112874143526869E-2</v>
      </c>
      <c r="I40" s="13">
        <f>IF(Derivados!$N$29=$R$38,'TAM Automático'!I57,IF(Derivados!$N$29=$R$39,'TAM Automático'!I62,'TAM Automático'!I67))</f>
        <v>1.8423256370379233E-2</v>
      </c>
      <c r="J40" s="13">
        <f>IF(Derivados!$N$29=$R$38,'TAM Automático'!J57,IF(Derivados!$N$29=$R$39,'TAM Automático'!J62,'TAM Automático'!J67))</f>
        <v>1.8937152325719023E-2</v>
      </c>
      <c r="K40" s="13">
        <f>IF(Derivados!$N$29=$R$38,'TAM Automático'!K57,IF(Derivados!$N$29=$R$39,'TAM Automático'!K62,'TAM Automático'!K67))</f>
        <v>1.8985074626865672E-2</v>
      </c>
      <c r="L40" s="13">
        <f>IF(Derivados!$N$29=$R$38,'TAM Automático'!L57,IF(Derivados!$N$29=$R$39,'TAM Automático'!L62,'TAM Automático'!L67))</f>
        <v>1.6943085550650279E-2</v>
      </c>
      <c r="M40" s="13">
        <f>IF(Derivados!$N$29=$R$38,'TAM Automático'!M57,IF(Derivados!$N$29=$R$39,'TAM Automático'!M62,'TAM Automático'!M67))</f>
        <v>1.5722898687788155E-2</v>
      </c>
      <c r="N40" s="13">
        <f>IF(Derivados!$N$29=$R$38,'TAM Automático'!N57,IF(Derivados!$N$29=$R$39,'TAM Automático'!N62,'TAM Automático'!N67))</f>
        <v>1.5487504399859207E-2</v>
      </c>
      <c r="O40" s="13">
        <f>IF(Derivados!$N$29=$R$38,'TAM Automático'!O57,IF(Derivados!$N$29=$R$39,'TAM Automático'!O62,'TAM Automático'!O67))</f>
        <v>1.7404688609992898E-2</v>
      </c>
      <c r="P40" s="13">
        <f>IF(Derivados!$N$29=$R$38,'TAM Automático'!P57,IF(Derivados!$N$29=$R$39,'TAM Automático'!P62,'TAM Automático'!P67))</f>
        <v>1.8577683114424332E-2</v>
      </c>
      <c r="R40">
        <v>2</v>
      </c>
      <c r="S40" s="7" t="s">
        <v>73</v>
      </c>
    </row>
    <row r="42" spans="2:20" x14ac:dyDescent="0.3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E9D8A-FB01-428B-A321-A8F9EFD83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1A088F-26C9-48A7-A7B4-31A51C7ADCF4}">
  <ds:schemaRefs>
    <ds:schemaRef ds:uri="http://schemas.microsoft.com/office/2006/documentManagement/types"/>
    <ds:schemaRef ds:uri="http://purl.org/dc/elements/1.1/"/>
    <ds:schemaRef ds:uri="724c4985-e433-4d2c-9697-e180992b402a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be3414b-2ef9-485f-84d6-269f1d6f703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Puga Abeledo, María</cp:lastModifiedBy>
  <cp:revision/>
  <dcterms:created xsi:type="dcterms:W3CDTF">2018-06-15T07:55:04Z</dcterms:created>
  <dcterms:modified xsi:type="dcterms:W3CDTF">2024-06-25T07:12:46Z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